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catone\OneDrive - HomeBridge Financial Services\Desktop\Homestyle\MMWS\"/>
    </mc:Choice>
  </mc:AlternateContent>
  <xr:revisionPtr revIDLastSave="0" documentId="13_ncr:1_{C9838CA9-BB2D-4EE4-81B6-511A74F24615}" xr6:coauthVersionLast="41" xr6:coauthVersionMax="41" xr10:uidLastSave="{00000000-0000-0000-0000-000000000000}"/>
  <bookViews>
    <workbookView xWindow="3825" yWindow="1500" windowWidth="16200" windowHeight="9360" xr2:uid="{00000000-000D-0000-FFFF-FFFF00000000}"/>
  </bookViews>
  <sheets>
    <sheet name="PURCHASE" sheetId="1" r:id="rId1"/>
    <sheet name="REFINANCE" sheetId="2" r:id="rId2"/>
  </sheets>
  <definedNames>
    <definedName name="inspections">PURCHASE!$E$67:$E$72</definedName>
    <definedName name="months">PURCHASE!$C$67:$C$73</definedName>
    <definedName name="perc">PURCHASE!$D$67:$D$70</definedName>
    <definedName name="perc1">PURCHASE!$D$67:$D$71</definedName>
    <definedName name="_xlnm.Print_Area" localSheetId="0">PURCHASE!$B$2:$J$58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2" l="1"/>
  <c r="J21" i="1"/>
  <c r="J25" i="2" l="1"/>
  <c r="J25" i="1"/>
  <c r="J24" i="1"/>
  <c r="J24" i="2" l="1"/>
  <c r="J44" i="2" l="1"/>
  <c r="J41" i="2"/>
  <c r="J33" i="2"/>
  <c r="I31" i="2"/>
  <c r="J28" i="2"/>
  <c r="J30" i="2" s="1"/>
  <c r="J46" i="2"/>
  <c r="J40" i="2" l="1"/>
  <c r="J35" i="2" s="1"/>
  <c r="J50" i="2" l="1"/>
  <c r="J51" i="2" s="1"/>
  <c r="J47" i="2"/>
  <c r="I45" i="1"/>
  <c r="I41" i="1"/>
  <c r="J34" i="1"/>
  <c r="J28" i="1"/>
  <c r="J30" i="1" s="1"/>
  <c r="J52" i="2" l="1"/>
  <c r="I47" i="1"/>
  <c r="J33" i="1" l="1"/>
  <c r="J36" i="1" s="1"/>
  <c r="I42" i="1"/>
  <c r="I48" i="1" s="1"/>
  <c r="I31" i="1" l="1"/>
  <c r="I52" i="1"/>
  <c r="I53" i="1" s="1"/>
  <c r="I54" i="1" l="1"/>
</calcChain>
</file>

<file path=xl/sharedStrings.xml><?xml version="1.0" encoding="utf-8"?>
<sst xmlns="http://schemas.openxmlformats.org/spreadsheetml/2006/main" count="116" uniqueCount="79">
  <si>
    <t>BORROWER NAME</t>
  </si>
  <si>
    <t>DATE</t>
  </si>
  <si>
    <t>A. Loan Parameters</t>
  </si>
  <si>
    <t>1.  % Applicable LTV</t>
  </si>
  <si>
    <t>3. Primary _________  Secondary ___________  Investment ___________</t>
  </si>
  <si>
    <t>B. Property Information</t>
  </si>
  <si>
    <t>C. Alterations, Improvements, and Repairs</t>
  </si>
  <si>
    <t>c. Architect/Engineer Fees</t>
  </si>
  <si>
    <t>f. Title Updates</t>
  </si>
  <si>
    <t>h. Payment Reserve (not to exceed 6 months)</t>
  </si>
  <si>
    <t>i. Other_________________________________</t>
  </si>
  <si>
    <t>2. Total Alterations, Improvements, and Repairs (Total of C1a:C1i)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</si>
  <si>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Cannot exceed </t>
    </r>
  </si>
  <si>
    <t>D. Loan Amount</t>
  </si>
  <si>
    <t>2. Estimated "As Completed" Value (B3)</t>
  </si>
  <si>
    <t>4. Purchase Mortgage Loan Amount [(Lesser of D1 or D2) x A1]</t>
  </si>
  <si>
    <t>E. Details of Transaction (from Form 1003)</t>
  </si>
  <si>
    <t>Purchase</t>
  </si>
  <si>
    <t>Refinance</t>
  </si>
  <si>
    <t>1. Purchase Price (B1)</t>
  </si>
  <si>
    <t>2. Alterations, Improvements, and Repairs (C2)</t>
  </si>
  <si>
    <r>
      <t xml:space="preserve">**no cash back to the Bwr is permitted with HomeStyle Renovation; standard limited cash-out refinance cash back guidelines per the </t>
    </r>
    <r>
      <rPr>
        <i/>
        <sz val="11"/>
        <color theme="1"/>
        <rFont val="Calibri"/>
        <family val="2"/>
        <scheme val="minor"/>
      </rPr>
      <t>Selling Guide</t>
    </r>
    <r>
      <rPr>
        <sz val="11"/>
        <color theme="1"/>
        <rFont val="Calibri"/>
        <family val="2"/>
        <scheme val="minor"/>
      </rPr>
      <t xml:space="preserve"> do not apply to HomeStyle Renovation.</t>
    </r>
  </si>
  <si>
    <t>(C.1.b)  Contingency reserve of 10% (15% when utilities are not on and functioning)</t>
  </si>
  <si>
    <r>
      <t xml:space="preserve">This worksheet may be used to calculate the mortgage amount for a </t>
    </r>
    <r>
      <rPr>
        <b/>
        <sz val="11"/>
        <color theme="1"/>
        <rFont val="Calibri"/>
        <family val="2"/>
        <scheme val="minor"/>
      </rPr>
      <t>purchase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refinance</t>
    </r>
    <r>
      <rPr>
        <sz val="11"/>
        <color theme="1"/>
        <rFont val="Calibri"/>
        <family val="2"/>
        <scheme val="minor"/>
      </rPr>
      <t xml:space="preserve"> transaction for the HomeStyle Renovation Mortgage.</t>
    </r>
  </si>
  <si>
    <t>X</t>
  </si>
  <si>
    <t>inspections</t>
  </si>
  <si>
    <r>
      <t xml:space="preserve">g. Permits </t>
    </r>
    <r>
      <rPr>
        <sz val="8"/>
        <color theme="1"/>
        <rFont val="Calibri"/>
        <family val="2"/>
        <scheme val="minor"/>
      </rPr>
      <t>(as applicable)</t>
    </r>
  </si>
  <si>
    <t>months</t>
  </si>
  <si>
    <r>
      <t xml:space="preserve">1. Sales Price </t>
    </r>
    <r>
      <rPr>
        <sz val="11"/>
        <color rgb="FFFF0000"/>
        <rFont val="Calibri"/>
        <family val="2"/>
        <scheme val="minor"/>
      </rPr>
      <t>(</t>
    </r>
    <r>
      <rPr>
        <b/>
        <u/>
        <sz val="11"/>
        <color rgb="FFFF0000"/>
        <rFont val="Calibri"/>
        <family val="2"/>
        <scheme val="minor"/>
      </rPr>
      <t>Purchase</t>
    </r>
    <r>
      <rPr>
        <sz val="11"/>
        <color rgb="FFFF0000"/>
        <rFont val="Calibri"/>
        <family val="2"/>
        <scheme val="minor"/>
      </rPr>
      <t xml:space="preserve"> Transaction)</t>
    </r>
  </si>
  <si>
    <t>PURCHASE</t>
  </si>
  <si>
    <t>REFINANCE</t>
  </si>
  <si>
    <t>perc1</t>
  </si>
  <si>
    <t>1. Alterations, Improvements, and Repairs</t>
  </si>
  <si>
    <t>1. Total of Purchase Price and Improvement Costs (B1 + C2)</t>
  </si>
  <si>
    <t>(C.1.d)  Independent (HUD) Consultant (required when renovation costs exceed $35,000</t>
  </si>
  <si>
    <r>
      <t xml:space="preserve">a. Hard Costs (Labor/Materials) (total of all bids)                                                     </t>
    </r>
    <r>
      <rPr>
        <sz val="11"/>
        <color rgb="FFFF0000"/>
        <rFont val="Calibri"/>
        <family val="2"/>
        <scheme val="minor"/>
      </rPr>
      <t>Scope of work &gt;$15,000 will require an Independent HUD Consultant</t>
    </r>
  </si>
  <si>
    <r>
      <t xml:space="preserve">b. Financed Contingency Reserve                                                  </t>
    </r>
    <r>
      <rPr>
        <sz val="11"/>
        <color rgb="FFFF0000"/>
        <rFont val="Calibri"/>
        <family val="2"/>
        <scheme val="minor"/>
      </rPr>
      <t>(based on total of Hard Costs only)</t>
    </r>
  </si>
  <si>
    <r>
      <t xml:space="preserve">d. Consultant Fees  </t>
    </r>
    <r>
      <rPr>
        <sz val="11"/>
        <color rgb="FFFF0000"/>
        <rFont val="Calibri"/>
        <family val="2"/>
        <scheme val="minor"/>
      </rPr>
      <t>(required for repairs &gt;$15,000)</t>
    </r>
  </si>
  <si>
    <t>v.2.9.18</t>
  </si>
  <si>
    <t>2.  Renovation Costs as a Percentage of Estimated "As Completed" Value (75% max)</t>
  </si>
  <si>
    <r>
      <t xml:space="preserve">a. Hard Costs (Labor/Materials) (total of all bids)                                                    
 </t>
    </r>
    <r>
      <rPr>
        <sz val="11"/>
        <color rgb="FFFF0000"/>
        <rFont val="Calibri"/>
        <family val="2"/>
        <scheme val="minor"/>
      </rPr>
      <t>Scope of work &gt;$15,000 will require an Independent HUD Consultant</t>
    </r>
  </si>
  <si>
    <r>
      <t xml:space="preserve">This worksheet may be used to calculate the mortgage amount for a </t>
    </r>
    <r>
      <rPr>
        <b/>
        <sz val="11"/>
        <color theme="1"/>
        <rFont val="Calibri"/>
        <family val="2"/>
        <scheme val="minor"/>
      </rPr>
      <t>purchase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transaction for the HomeStyle Renovation Mortgage.</t>
    </r>
  </si>
  <si>
    <r>
      <rPr>
        <b/>
        <sz val="18"/>
        <color theme="1"/>
        <rFont val="Cambria"/>
        <family val="1"/>
        <scheme val="major"/>
      </rPr>
      <t>HOMESTYLE</t>
    </r>
    <r>
      <rPr>
        <sz val="16"/>
        <color theme="1"/>
        <rFont val="Calibri"/>
        <family val="2"/>
        <scheme val="minor"/>
      </rPr>
      <t xml:space="preserve">  </t>
    </r>
    <r>
      <rPr>
        <b/>
        <sz val="18"/>
        <color theme="1"/>
        <rFont val="Cambria"/>
        <family val="1"/>
        <scheme val="major"/>
      </rPr>
      <t xml:space="preserve">PURCHASE 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MAXIMUM MORTGAGE WORKSHEET</t>
    </r>
  </si>
  <si>
    <t>2. Estimated "As Completed" Value (after improvements)</t>
  </si>
  <si>
    <t>3. Estimated Prepaid Items</t>
  </si>
  <si>
    <t>4. Estimated Closing Costs</t>
  </si>
  <si>
    <t>5. Financed Private Mortgage Insurance</t>
  </si>
  <si>
    <t>6. Discount (if borrower will pay)</t>
  </si>
  <si>
    <t>7. Borrower funded Contingency reserve</t>
  </si>
  <si>
    <t>9. Subordinate Financing</t>
  </si>
  <si>
    <t>10. Borrower Closing Costs paid by the Seller</t>
  </si>
  <si>
    <t>11. Other Credits</t>
  </si>
  <si>
    <t>8. Total Costs (Total of E1:E7)</t>
  </si>
  <si>
    <t>12. Loan amount (D4)*</t>
  </si>
  <si>
    <t>*Must include financed PMI, if applicable, but may not exceed D4 as applicable</t>
  </si>
  <si>
    <t>13.  Total Funds Available to Borrower (E9+E10+E11+E12)</t>
  </si>
  <si>
    <t>14. Cash (from Bwr)** {Only if [E8-(E9+E10+E11)+(E12)]&gt;0}</t>
  </si>
  <si>
    <r>
      <rPr>
        <b/>
        <sz val="18"/>
        <color theme="1"/>
        <rFont val="Cambria"/>
        <family val="1"/>
        <scheme val="major"/>
      </rPr>
      <t>HOMESTYLE REFINANCE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MAXIMUM MORTGAGE WORKSHEET</t>
    </r>
  </si>
  <si>
    <r>
      <t xml:space="preserve">1. First Mortgage Pay-Off and Eligible Liens </t>
    </r>
    <r>
      <rPr>
        <sz val="11"/>
        <color rgb="FFFF0000"/>
        <rFont val="Calibri"/>
        <family val="2"/>
        <scheme val="minor"/>
      </rPr>
      <t>(</t>
    </r>
    <r>
      <rPr>
        <b/>
        <u/>
        <sz val="11"/>
        <color rgb="FFFF0000"/>
        <rFont val="Calibri"/>
        <family val="2"/>
        <scheme val="minor"/>
      </rPr>
      <t xml:space="preserve">Refinance </t>
    </r>
    <r>
      <rPr>
        <sz val="11"/>
        <color rgb="FFFF0000"/>
        <rFont val="Calibri"/>
        <family val="2"/>
        <scheme val="minor"/>
      </rPr>
      <t>Transaction)</t>
    </r>
  </si>
  <si>
    <t>1. Estimated "As Completed" Value (B3)</t>
  </si>
  <si>
    <t>3. Refinance Mortgage Amount (B3 x A1)</t>
  </si>
  <si>
    <t>2. Total of Finance Private Mortgage Insurance (E7)</t>
  </si>
  <si>
    <t>1. Alterations, Improvements, and Repairs (C2)</t>
  </si>
  <si>
    <t>10. Other Credits</t>
  </si>
  <si>
    <t>2. Refinance (include debts to be paid off (B1)</t>
  </si>
  <si>
    <t>11. Loan amount (D3)*</t>
  </si>
  <si>
    <t>12.  Total Funds Available to Borrower (E9+E10+E11)</t>
  </si>
  <si>
    <t>13. Cash (from Bwr)** {Only if [E8-(E9+E110)+(E11)]&gt;0}</t>
  </si>
  <si>
    <t>*Must include financed PMI, if applicable, but may not exceed D3 as applicable</t>
  </si>
  <si>
    <t>The limit on eligible renovation funds has been increased to 75% of the lesser of the purchase price plus renovation costs, or the “as completed” appraised value for purchase transactions</t>
  </si>
  <si>
    <t>The limit on eligible renovation funds has been increased to 75% of the“as completed” appraised value for refinance transactions.</t>
  </si>
  <si>
    <t xml:space="preserve">b. Financed Contingency Reserve **      </t>
  </si>
  <si>
    <t>3. Total of Financed Private Mortgage Insurance (E7)**</t>
  </si>
  <si>
    <r>
      <t xml:space="preserve">**(c.1.b) Contingency Reserve:
The contingency reserve should cover all renovation-related costs including labor, materials, fees, permits, plans and specifications, inspection costs, and other expenses related to the renovation. 
</t>
    </r>
    <r>
      <rPr>
        <sz val="11"/>
        <rFont val="Calibri"/>
        <family val="2"/>
        <scheme val="minor"/>
      </rPr>
      <t xml:space="preserve">**(c.1.e) Inspection Fees: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scheme val="minor"/>
      </rPr>
      <t>Streamline Option:</t>
    </r>
    <r>
      <rPr>
        <sz val="11"/>
        <rFont val="Calibri"/>
        <family val="2"/>
        <scheme val="minor"/>
      </rPr>
      <t xml:space="preserve"> Limit of 3 draw inspections, including the final when a GC is utilized                        
Limit of 2 draws  per contractor when no GC is utilized     NO UPFRONT MONIES ARE DISBURSED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scheme val="minor"/>
      </rPr>
      <t>w/ Consultant</t>
    </r>
    <r>
      <rPr>
        <sz val="11"/>
        <rFont val="Calibri"/>
        <family val="2"/>
        <scheme val="minor"/>
      </rPr>
      <t xml:space="preserve">: Number of draws and fees as per Specification of Repairs  UP TO 5
</t>
    </r>
    <r>
      <rPr>
        <sz val="11"/>
        <color rgb="FFFF0000"/>
        <rFont val="Calibri"/>
        <family val="2"/>
        <scheme val="minor"/>
      </rPr>
      <t xml:space="preserve">Streamlined Option allowed for repairs &lt;$35,000 </t>
    </r>
    <r>
      <rPr>
        <b/>
        <u/>
        <sz val="11"/>
        <color rgb="FFFF0000"/>
        <rFont val="Calibri"/>
        <family val="2"/>
        <scheme val="minor"/>
      </rPr>
      <t xml:space="preserve">REQUIRES Mangement approval   </t>
    </r>
    <r>
      <rPr>
        <b/>
        <u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   
**(d.3):
Financed Private Mortgage Insurance - Base loan amount for LTV must include this amount.
</t>
    </r>
  </si>
  <si>
    <r>
      <t xml:space="preserve">**(c.1.b) Contingency Reserve:
The contingency reserve should cover all renovation-related costs including labor, materials, fees, permits, plans and specifications, inspection costs, and other expenses related to the renovation. 
</t>
    </r>
    <r>
      <rPr>
        <sz val="11"/>
        <rFont val="Calibri"/>
        <family val="2"/>
        <scheme val="minor"/>
      </rPr>
      <t xml:space="preserve">**(c.1.e) Inspection Fees: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scheme val="minor"/>
      </rPr>
      <t>Streamline Option:</t>
    </r>
    <r>
      <rPr>
        <sz val="11"/>
        <rFont val="Calibri"/>
        <family val="2"/>
        <scheme val="minor"/>
      </rPr>
      <t xml:space="preserve"> Limit of 3 draw inspections, including the final when a GC is utilized                        
Limit of 2 draws  per contractor when no GC is utilized     NO UPFRONT MONIES ARE DISBURSED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scheme val="minor"/>
      </rPr>
      <t>w/ Consultant</t>
    </r>
    <r>
      <rPr>
        <sz val="11"/>
        <rFont val="Calibri"/>
        <family val="2"/>
        <scheme val="minor"/>
      </rPr>
      <t xml:space="preserve">: Number of draws and fees as per Specification of Repairs  UP TO 5
</t>
    </r>
    <r>
      <rPr>
        <sz val="11"/>
        <color rgb="FFFF0000"/>
        <rFont val="Calibri"/>
        <family val="2"/>
        <scheme val="minor"/>
      </rPr>
      <t xml:space="preserve">Streamlined Option allowed for repairs &lt;$35,000 </t>
    </r>
    <r>
      <rPr>
        <b/>
        <u/>
        <sz val="11"/>
        <color rgb="FFFF0000"/>
        <rFont val="Calibri"/>
        <family val="2"/>
        <scheme val="minor"/>
      </rPr>
      <t xml:space="preserve">REQUIRES Mangement approval   </t>
    </r>
    <r>
      <rPr>
        <b/>
        <u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   
**(d.2):  Financed Private Mortgage Insurance 
Base loan amount for LTV must include this amount.
</t>
    </r>
  </si>
  <si>
    <r>
      <t xml:space="preserve">e. Draw Inspections **                                      </t>
    </r>
    <r>
      <rPr>
        <sz val="11"/>
        <color rgb="FFFF0000"/>
        <rFont val="Calibri"/>
        <family val="2"/>
        <scheme val="minor"/>
      </rPr>
      <t xml:space="preserve"> </t>
    </r>
  </si>
  <si>
    <t xml:space="preserve">     Final Appraisal Inspection (if disclosed)</t>
  </si>
  <si>
    <r>
      <t xml:space="preserve">e. Draw Inspections *                                      </t>
    </r>
    <r>
      <rPr>
        <sz val="11"/>
        <color rgb="FFFF0000"/>
        <rFont val="Calibri"/>
        <family val="2"/>
        <scheme val="minor"/>
      </rPr>
      <t xml:space="preserve"> </t>
    </r>
  </si>
  <si>
    <t>v 10.30.19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</si>
</sst>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0.00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1">
    <xf numFmtId="0" fontId="0" fillId="0" borderId="0" xfId="0"/>
    <xf numFmtId="9" fontId="0" fillId="3" borderId="1" xfId="0" applyNumberFormat="1" applyFill="1" applyBorder="1" applyAlignment="1" applyProtection="1">
      <alignment horizontal="right" vertical="center" wrapText="1"/>
      <protection locked="0"/>
    </xf>
    <xf numFmtId="164" fontId="0" fillId="3" borderId="1" xfId="0" applyNumberFormat="1" applyFill="1" applyBorder="1" applyAlignment="1" applyProtection="1">
      <alignment horizontal="right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164" fontId="0" fillId="3" borderId="3" xfId="0" applyNumberFormat="1" applyFill="1" applyBorder="1" applyAlignment="1" applyProtection="1">
      <alignment horizontal="right" wrapText="1"/>
      <protection locked="0"/>
    </xf>
    <xf numFmtId="0" fontId="0" fillId="5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wrapText="1"/>
    </xf>
    <xf numFmtId="165" fontId="0" fillId="0" borderId="1" xfId="0" applyNumberFormat="1" applyFill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center" wrapText="1"/>
    </xf>
    <xf numFmtId="0" fontId="0" fillId="0" borderId="2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4" fontId="0" fillId="0" borderId="1" xfId="0" applyNumberFormat="1" applyBorder="1" applyAlignment="1" applyProtection="1">
      <alignment horizontal="right" wrapText="1"/>
    </xf>
    <xf numFmtId="0" fontId="0" fillId="0" borderId="1" xfId="0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164" fontId="0" fillId="0" borderId="11" xfId="0" applyNumberFormat="1" applyFill="1" applyBorder="1" applyAlignment="1" applyProtection="1">
      <alignment horizontal="right" wrapText="1"/>
    </xf>
    <xf numFmtId="164" fontId="0" fillId="4" borderId="3" xfId="0" applyNumberFormat="1" applyFill="1" applyBorder="1" applyAlignment="1" applyProtection="1">
      <alignment horizontal="right" vertical="center" wrapText="1"/>
    </xf>
    <xf numFmtId="164" fontId="0" fillId="0" borderId="12" xfId="0" applyNumberFormat="1" applyFill="1" applyBorder="1" applyAlignment="1" applyProtection="1">
      <alignment horizontal="right" wrapText="1"/>
    </xf>
    <xf numFmtId="0" fontId="1" fillId="0" borderId="2" xfId="0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164" fontId="0" fillId="0" borderId="1" xfId="0" applyNumberFormat="1" applyFill="1" applyBorder="1" applyAlignment="1" applyProtection="1">
      <alignment horizontal="right" wrapText="1"/>
    </xf>
    <xf numFmtId="0" fontId="0" fillId="0" borderId="0" xfId="0" applyAlignment="1" applyProtection="1">
      <alignment horizontal="left" wrapText="1"/>
    </xf>
    <xf numFmtId="0" fontId="0" fillId="5" borderId="0" xfId="0" applyFill="1" applyAlignment="1" applyProtection="1">
      <alignment wrapText="1"/>
      <protection hidden="1"/>
    </xf>
    <xf numFmtId="9" fontId="0" fillId="5" borderId="0" xfId="0" applyNumberForma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9" fillId="0" borderId="3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wrapText="1"/>
    </xf>
    <xf numFmtId="9" fontId="0" fillId="6" borderId="12" xfId="1" applyFont="1" applyFill="1" applyBorder="1" applyAlignment="1" applyProtection="1">
      <alignment horizontal="center" wrapText="1"/>
      <protection locked="0"/>
    </xf>
    <xf numFmtId="9" fontId="0" fillId="6" borderId="1" xfId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wrapText="1"/>
    </xf>
    <xf numFmtId="0" fontId="0" fillId="0" borderId="1" xfId="0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left" wrapText="1"/>
    </xf>
    <xf numFmtId="164" fontId="0" fillId="0" borderId="2" xfId="0" applyNumberFormat="1" applyBorder="1" applyAlignment="1" applyProtection="1">
      <alignment horizontal="right" wrapText="1"/>
    </xf>
    <xf numFmtId="164" fontId="0" fillId="3" borderId="2" xfId="0" applyNumberFormat="1" applyFill="1" applyBorder="1" applyAlignment="1" applyProtection="1">
      <alignment horizontal="right" wrapText="1"/>
      <protection locked="0"/>
    </xf>
    <xf numFmtId="164" fontId="0" fillId="0" borderId="2" xfId="0" applyNumberFormat="1" applyFill="1" applyBorder="1" applyAlignment="1" applyProtection="1">
      <alignment horizontal="right" wrapText="1"/>
    </xf>
    <xf numFmtId="0" fontId="1" fillId="2" borderId="15" xfId="0" applyFont="1" applyFill="1" applyBorder="1" applyAlignment="1" applyProtection="1">
      <alignment horizontal="left" wrapText="1"/>
    </xf>
    <xf numFmtId="0" fontId="0" fillId="2" borderId="15" xfId="0" applyFill="1" applyBorder="1" applyAlignment="1" applyProtection="1">
      <alignment horizontal="center" wrapText="1"/>
    </xf>
    <xf numFmtId="164" fontId="0" fillId="2" borderId="15" xfId="0" applyNumberFormat="1" applyFill="1" applyBorder="1" applyAlignment="1" applyProtection="1">
      <alignment horizontal="right" wrapText="1"/>
    </xf>
    <xf numFmtId="164" fontId="0" fillId="2" borderId="15" xfId="0" applyNumberFormat="1" applyFill="1" applyBorder="1" applyAlignment="1" applyProtection="1">
      <alignment horizontal="right" wrapText="1"/>
      <protection locked="0"/>
    </xf>
    <xf numFmtId="0" fontId="1" fillId="3" borderId="3" xfId="0" applyFont="1" applyFill="1" applyBorder="1" applyAlignment="1" applyProtection="1">
      <alignment horizontal="left" wrapText="1"/>
    </xf>
    <xf numFmtId="164" fontId="0" fillId="0" borderId="3" xfId="0" applyNumberFormat="1" applyBorder="1" applyAlignment="1" applyProtection="1">
      <alignment horizontal="right" wrapText="1"/>
    </xf>
    <xf numFmtId="164" fontId="0" fillId="0" borderId="3" xfId="0" applyNumberFormat="1" applyFill="1" applyBorder="1" applyAlignment="1" applyProtection="1">
      <alignment horizontal="right" wrapText="1"/>
    </xf>
    <xf numFmtId="164" fontId="0" fillId="0" borderId="6" xfId="0" applyNumberFormat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left" wrapText="1"/>
    </xf>
    <xf numFmtId="164" fontId="0" fillId="0" borderId="6" xfId="0" applyNumberFormat="1" applyFill="1" applyBorder="1" applyAlignment="1" applyProtection="1">
      <alignment horizontal="right" wrapText="1"/>
    </xf>
    <xf numFmtId="6" fontId="0" fillId="0" borderId="6" xfId="0" applyNumberFormat="1" applyFill="1" applyBorder="1" applyAlignment="1" applyProtection="1">
      <alignment horizontal="center" wrapText="1"/>
    </xf>
    <xf numFmtId="164" fontId="0" fillId="0" borderId="6" xfId="0" applyNumberFormat="1" applyFill="1" applyBorder="1" applyAlignment="1" applyProtection="1">
      <alignment horizontal="right" wrapText="1"/>
      <protection locked="0"/>
    </xf>
    <xf numFmtId="164" fontId="0" fillId="0" borderId="1" xfId="0" applyNumberForma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 horizontal="right" wrapText="1"/>
    </xf>
    <xf numFmtId="0" fontId="0" fillId="0" borderId="2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wrapText="1"/>
    </xf>
    <xf numFmtId="0" fontId="5" fillId="3" borderId="6" xfId="0" applyFont="1" applyFill="1" applyBorder="1" applyAlignment="1" applyProtection="1">
      <alignment horizontal="center" wrapText="1"/>
    </xf>
    <xf numFmtId="0" fontId="5" fillId="3" borderId="9" xfId="0" applyFont="1" applyFill="1" applyBorder="1" applyAlignment="1" applyProtection="1">
      <alignment horizontal="center" wrapText="1"/>
    </xf>
    <xf numFmtId="0" fontId="5" fillId="3" borderId="10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7" xfId="0" applyBorder="1" applyAlignment="1" applyProtection="1">
      <alignment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 wrapText="1"/>
    </xf>
    <xf numFmtId="0" fontId="1" fillId="2" borderId="7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</xf>
    <xf numFmtId="0" fontId="0" fillId="0" borderId="7" xfId="0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3" borderId="9" xfId="0" applyFill="1" applyBorder="1" applyAlignment="1" applyProtection="1">
      <alignment horizontal="center" wrapText="1"/>
      <protection locked="0"/>
    </xf>
    <xf numFmtId="0" fontId="0" fillId="3" borderId="10" xfId="0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7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5" borderId="4" xfId="0" applyFill="1" applyBorder="1" applyAlignment="1" applyProtection="1">
      <alignment horizontal="right" wrapText="1"/>
      <protection hidden="1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2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0" fillId="3" borderId="4" xfId="0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0" fillId="3" borderId="9" xfId="0" applyFill="1" applyBorder="1" applyAlignment="1" applyProtection="1">
      <alignment horizontal="center" wrapText="1"/>
    </xf>
    <xf numFmtId="0" fontId="0" fillId="3" borderId="10" xfId="0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wrapText="1"/>
    </xf>
    <xf numFmtId="0" fontId="1" fillId="2" borderId="12" xfId="0" applyFont="1" applyFill="1" applyBorder="1" applyAlignment="1" applyProtection="1">
      <alignment horizontal="left" wrapText="1"/>
    </xf>
    <xf numFmtId="0" fontId="0" fillId="0" borderId="3" xfId="0" applyBorder="1" applyAlignment="1" applyProtection="1">
      <alignment wrapText="1"/>
    </xf>
    <xf numFmtId="0" fontId="0" fillId="0" borderId="12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</cellXfs>
  <cellStyles count="2">
    <cellStyle name="Normal" xfId="0" builtinId="0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104775</xdr:rowOff>
    </xdr:from>
    <xdr:to>
      <xdr:col>4</xdr:col>
      <xdr:colOff>11206</xdr:colOff>
      <xdr:row>3</xdr:row>
      <xdr:rowOff>317687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75FECA-AC9D-4320-A02E-055815034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23875"/>
          <a:ext cx="1840006" cy="593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85725</xdr:rowOff>
    </xdr:from>
    <xdr:to>
      <xdr:col>4</xdr:col>
      <xdr:colOff>11206</xdr:colOff>
      <xdr:row>3</xdr:row>
      <xdr:rowOff>298637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D62D73-C239-48F8-859D-6E1CF6E2B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85775"/>
          <a:ext cx="1840006" cy="59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75"/>
  <sheetViews>
    <sheetView showGridLines="0" showRowColHeaders="0" tabSelected="1" zoomScaleNormal="100" workbookViewId="0">
      <selection activeCell="B59" sqref="B59:J59"/>
    </sheetView>
  </sheetViews>
  <sheetFormatPr defaultRowHeight="15" x14ac:dyDescent="0.25"/>
  <cols>
    <col min="1" max="4" width="9.140625" style="6"/>
    <col min="5" max="5" width="13.28515625" style="6" customWidth="1"/>
    <col min="6" max="6" width="11.28515625" style="6" customWidth="1"/>
    <col min="7" max="7" width="10.28515625" style="6" customWidth="1"/>
    <col min="8" max="8" width="7.5703125" style="6" customWidth="1"/>
    <col min="9" max="10" width="12.7109375" style="6" bestFit="1" customWidth="1"/>
    <col min="11" max="16384" width="9.140625" style="6"/>
  </cols>
  <sheetData>
    <row r="1" spans="2:10" ht="33" customHeight="1" x14ac:dyDescent="0.25"/>
    <row r="2" spans="2:10" x14ac:dyDescent="0.25">
      <c r="B2" s="81"/>
      <c r="C2" s="81"/>
      <c r="D2" s="81"/>
      <c r="E2" s="82" t="s">
        <v>42</v>
      </c>
      <c r="F2" s="83"/>
      <c r="G2" s="83"/>
      <c r="H2" s="83"/>
      <c r="I2" s="83"/>
      <c r="J2" s="84"/>
    </row>
    <row r="3" spans="2:10" x14ac:dyDescent="0.25">
      <c r="B3" s="81"/>
      <c r="C3" s="81"/>
      <c r="D3" s="81"/>
      <c r="E3" s="85"/>
      <c r="F3" s="86"/>
      <c r="G3" s="86"/>
      <c r="H3" s="86"/>
      <c r="I3" s="86"/>
      <c r="J3" s="87"/>
    </row>
    <row r="4" spans="2:10" ht="35.25" customHeight="1" x14ac:dyDescent="0.25">
      <c r="B4" s="81"/>
      <c r="C4" s="81"/>
      <c r="D4" s="81"/>
      <c r="E4" s="88"/>
      <c r="F4" s="89"/>
      <c r="G4" s="89"/>
      <c r="H4" s="89"/>
      <c r="I4" s="89"/>
      <c r="J4" s="90"/>
    </row>
    <row r="5" spans="2:10" x14ac:dyDescent="0.25">
      <c r="B5" s="91" t="s">
        <v>41</v>
      </c>
      <c r="C5" s="92"/>
      <c r="D5" s="92"/>
      <c r="E5" s="92"/>
      <c r="F5" s="92"/>
      <c r="G5" s="92"/>
      <c r="H5" s="92"/>
      <c r="I5" s="92"/>
      <c r="J5" s="93"/>
    </row>
    <row r="6" spans="2:10" x14ac:dyDescent="0.25">
      <c r="B6" s="94"/>
      <c r="C6" s="95"/>
      <c r="D6" s="95"/>
      <c r="E6" s="95"/>
      <c r="F6" s="95"/>
      <c r="G6" s="95"/>
      <c r="H6" s="95"/>
      <c r="I6" s="95"/>
      <c r="J6" s="96"/>
    </row>
    <row r="7" spans="2:10" s="7" customFormat="1" ht="9.9499999999999993" customHeight="1" x14ac:dyDescent="0.25">
      <c r="B7" s="102"/>
      <c r="C7" s="103"/>
      <c r="D7" s="103"/>
      <c r="E7" s="103"/>
      <c r="F7" s="103"/>
      <c r="G7" s="103"/>
      <c r="H7" s="103"/>
      <c r="I7" s="103"/>
      <c r="J7" s="104"/>
    </row>
    <row r="8" spans="2:10" ht="20.100000000000001" customHeight="1" x14ac:dyDescent="0.25">
      <c r="B8" s="97" t="s">
        <v>0</v>
      </c>
      <c r="C8" s="98"/>
      <c r="D8" s="99"/>
      <c r="E8" s="100"/>
      <c r="F8" s="100"/>
      <c r="G8" s="100"/>
      <c r="H8" s="100"/>
      <c r="I8" s="100"/>
      <c r="J8" s="101"/>
    </row>
    <row r="9" spans="2:10" ht="20.100000000000001" customHeight="1" x14ac:dyDescent="0.25">
      <c r="B9" s="69" t="s">
        <v>1</v>
      </c>
      <c r="C9" s="71"/>
      <c r="D9" s="105"/>
      <c r="E9" s="106"/>
      <c r="F9" s="106"/>
      <c r="G9" s="106"/>
      <c r="H9" s="106"/>
      <c r="I9" s="106"/>
      <c r="J9" s="107"/>
    </row>
    <row r="10" spans="2:10" ht="9.75" customHeight="1" x14ac:dyDescent="0.25">
      <c r="B10" s="113"/>
      <c r="C10" s="113"/>
      <c r="D10" s="113"/>
      <c r="E10" s="113"/>
      <c r="F10" s="113"/>
      <c r="G10" s="113"/>
      <c r="H10" s="113"/>
      <c r="I10" s="113"/>
      <c r="J10" s="113"/>
    </row>
    <row r="11" spans="2:10" ht="20.100000000000001" customHeight="1" x14ac:dyDescent="0.25">
      <c r="B11" s="108" t="s">
        <v>2</v>
      </c>
      <c r="C11" s="92"/>
      <c r="D11" s="92"/>
      <c r="E11" s="92"/>
      <c r="F11" s="92"/>
      <c r="G11" s="92"/>
      <c r="H11" s="92"/>
      <c r="I11" s="92"/>
      <c r="J11" s="109"/>
    </row>
    <row r="12" spans="2:10" ht="20.100000000000001" customHeight="1" x14ac:dyDescent="0.25">
      <c r="B12" s="69" t="s">
        <v>3</v>
      </c>
      <c r="C12" s="70"/>
      <c r="D12" s="70"/>
      <c r="E12" s="70"/>
      <c r="F12" s="70"/>
      <c r="G12" s="70"/>
      <c r="H12" s="70"/>
      <c r="I12" s="71"/>
      <c r="J12" s="1">
        <v>0</v>
      </c>
    </row>
    <row r="13" spans="2:10" ht="20.100000000000001" customHeight="1" x14ac:dyDescent="0.25">
      <c r="B13" s="69" t="s">
        <v>39</v>
      </c>
      <c r="C13" s="70"/>
      <c r="D13" s="70"/>
      <c r="E13" s="70"/>
      <c r="F13" s="70"/>
      <c r="G13" s="70"/>
      <c r="H13" s="70"/>
      <c r="I13" s="71"/>
      <c r="J13" s="8">
        <v>0</v>
      </c>
    </row>
    <row r="14" spans="2:10" ht="20.100000000000001" customHeight="1" x14ac:dyDescent="0.25">
      <c r="B14" s="110" t="s">
        <v>4</v>
      </c>
      <c r="C14" s="111"/>
      <c r="D14" s="111"/>
      <c r="E14" s="111"/>
      <c r="F14" s="111"/>
      <c r="G14" s="111"/>
      <c r="H14" s="111"/>
      <c r="I14" s="112"/>
      <c r="J14" s="9"/>
    </row>
    <row r="15" spans="2:10" ht="20.100000000000001" customHeight="1" x14ac:dyDescent="0.25">
      <c r="B15" s="114" t="s">
        <v>5</v>
      </c>
      <c r="C15" s="115"/>
      <c r="D15" s="115"/>
      <c r="E15" s="115"/>
      <c r="F15" s="115"/>
      <c r="G15" s="115"/>
      <c r="H15" s="115"/>
      <c r="I15" s="115"/>
      <c r="J15" s="116"/>
    </row>
    <row r="16" spans="2:10" ht="20.100000000000001" customHeight="1" x14ac:dyDescent="0.25">
      <c r="B16" s="69" t="s">
        <v>28</v>
      </c>
      <c r="C16" s="70"/>
      <c r="D16" s="70"/>
      <c r="E16" s="70"/>
      <c r="F16" s="70"/>
      <c r="G16" s="70"/>
      <c r="H16" s="70"/>
      <c r="I16" s="71"/>
      <c r="J16" s="2">
        <v>0</v>
      </c>
    </row>
    <row r="17" spans="2:10" ht="20.100000000000001" customHeight="1" x14ac:dyDescent="0.25">
      <c r="B17" s="69" t="s">
        <v>43</v>
      </c>
      <c r="C17" s="70"/>
      <c r="D17" s="70"/>
      <c r="E17" s="70"/>
      <c r="F17" s="70"/>
      <c r="G17" s="70"/>
      <c r="H17" s="70"/>
      <c r="I17" s="71"/>
      <c r="J17" s="2">
        <v>0</v>
      </c>
    </row>
    <row r="18" spans="2:10" ht="20.100000000000001" customHeight="1" x14ac:dyDescent="0.25">
      <c r="B18" s="114" t="s">
        <v>6</v>
      </c>
      <c r="C18" s="115"/>
      <c r="D18" s="115"/>
      <c r="E18" s="115"/>
      <c r="F18" s="115"/>
      <c r="G18" s="115"/>
      <c r="H18" s="115"/>
      <c r="I18" s="115"/>
      <c r="J18" s="116"/>
    </row>
    <row r="19" spans="2:10" ht="20.100000000000001" customHeight="1" x14ac:dyDescent="0.25">
      <c r="B19" s="119" t="s">
        <v>32</v>
      </c>
      <c r="C19" s="120"/>
      <c r="D19" s="120"/>
      <c r="E19" s="120"/>
      <c r="F19" s="120"/>
      <c r="G19" s="120"/>
      <c r="H19" s="120"/>
      <c r="I19" s="121"/>
      <c r="J19" s="10"/>
    </row>
    <row r="20" spans="2:10" ht="30.75" customHeight="1" x14ac:dyDescent="0.25">
      <c r="B20" s="11"/>
      <c r="C20" s="64" t="s">
        <v>40</v>
      </c>
      <c r="D20" s="64"/>
      <c r="E20" s="64"/>
      <c r="F20" s="64"/>
      <c r="G20" s="64"/>
      <c r="H20" s="64"/>
      <c r="I20" s="65"/>
      <c r="J20" s="4">
        <v>0</v>
      </c>
    </row>
    <row r="21" spans="2:10" ht="20.100000000000001" customHeight="1" x14ac:dyDescent="0.25">
      <c r="B21" s="12"/>
      <c r="C21" s="64" t="s">
        <v>71</v>
      </c>
      <c r="D21" s="64"/>
      <c r="E21" s="64"/>
      <c r="F21" s="64"/>
      <c r="G21" s="64"/>
      <c r="H21" s="65"/>
      <c r="I21" s="29"/>
      <c r="J21" s="13">
        <f>I21*(J20+J22+J23+J24+J26+J27+J29)</f>
        <v>0</v>
      </c>
    </row>
    <row r="22" spans="2:10" ht="20.100000000000001" customHeight="1" x14ac:dyDescent="0.25">
      <c r="B22" s="11"/>
      <c r="C22" s="65" t="s">
        <v>7</v>
      </c>
      <c r="D22" s="117"/>
      <c r="E22" s="117"/>
      <c r="F22" s="117"/>
      <c r="G22" s="117"/>
      <c r="H22" s="117"/>
      <c r="I22" s="117"/>
      <c r="J22" s="2">
        <v>0</v>
      </c>
    </row>
    <row r="23" spans="2:10" ht="20.100000000000001" customHeight="1" x14ac:dyDescent="0.25">
      <c r="B23" s="11"/>
      <c r="C23" s="65" t="s">
        <v>37</v>
      </c>
      <c r="D23" s="117"/>
      <c r="E23" s="118"/>
      <c r="F23" s="117"/>
      <c r="G23" s="117"/>
      <c r="H23" s="117"/>
      <c r="I23" s="117"/>
      <c r="J23" s="2">
        <v>0</v>
      </c>
    </row>
    <row r="24" spans="2:10" ht="20.100000000000001" customHeight="1" x14ac:dyDescent="0.25">
      <c r="B24" s="52"/>
      <c r="C24" s="64" t="s">
        <v>75</v>
      </c>
      <c r="D24" s="64"/>
      <c r="E24" s="64"/>
      <c r="F24" s="65"/>
      <c r="G24" s="3"/>
      <c r="H24" s="14" t="s">
        <v>24</v>
      </c>
      <c r="I24" s="2">
        <v>0</v>
      </c>
      <c r="J24" s="13">
        <f>G24*I24</f>
        <v>0</v>
      </c>
    </row>
    <row r="25" spans="2:10" ht="20.100000000000001" customHeight="1" x14ac:dyDescent="0.25">
      <c r="B25" s="52"/>
      <c r="C25" s="66" t="s">
        <v>76</v>
      </c>
      <c r="D25" s="66"/>
      <c r="E25" s="66"/>
      <c r="F25" s="66"/>
      <c r="G25" s="66"/>
      <c r="H25" s="66"/>
      <c r="I25" s="2"/>
      <c r="J25" s="13">
        <f>I25</f>
        <v>0</v>
      </c>
    </row>
    <row r="26" spans="2:10" ht="20.100000000000001" customHeight="1" x14ac:dyDescent="0.25">
      <c r="B26" s="11"/>
      <c r="C26" s="64" t="s">
        <v>8</v>
      </c>
      <c r="D26" s="64"/>
      <c r="E26" s="64"/>
      <c r="F26" s="64"/>
      <c r="G26" s="64"/>
      <c r="H26" s="64"/>
      <c r="I26" s="65"/>
      <c r="J26" s="50">
        <v>95</v>
      </c>
    </row>
    <row r="27" spans="2:10" ht="20.100000000000001" customHeight="1" x14ac:dyDescent="0.25">
      <c r="B27" s="15"/>
      <c r="C27" s="64" t="s">
        <v>26</v>
      </c>
      <c r="D27" s="64"/>
      <c r="E27" s="64"/>
      <c r="F27" s="64"/>
      <c r="G27" s="64"/>
      <c r="H27" s="64"/>
      <c r="I27" s="65"/>
      <c r="J27" s="2">
        <v>0</v>
      </c>
    </row>
    <row r="28" spans="2:10" ht="20.100000000000001" customHeight="1" x14ac:dyDescent="0.25">
      <c r="B28" s="11"/>
      <c r="C28" s="64" t="s">
        <v>9</v>
      </c>
      <c r="D28" s="64"/>
      <c r="E28" s="64"/>
      <c r="F28" s="65"/>
      <c r="G28" s="3"/>
      <c r="H28" s="14" t="s">
        <v>24</v>
      </c>
      <c r="I28" s="2">
        <v>0</v>
      </c>
      <c r="J28" s="13">
        <f>G28*I28</f>
        <v>0</v>
      </c>
    </row>
    <row r="29" spans="2:10" ht="20.100000000000001" customHeight="1" x14ac:dyDescent="0.25">
      <c r="B29" s="11"/>
      <c r="C29" s="67" t="s">
        <v>10</v>
      </c>
      <c r="D29" s="67"/>
      <c r="E29" s="67"/>
      <c r="F29" s="67"/>
      <c r="G29" s="67"/>
      <c r="H29" s="67"/>
      <c r="I29" s="68"/>
      <c r="J29" s="2">
        <v>0</v>
      </c>
    </row>
    <row r="30" spans="2:10" ht="15" customHeight="1" x14ac:dyDescent="0.25">
      <c r="B30" s="69" t="s">
        <v>11</v>
      </c>
      <c r="C30" s="70"/>
      <c r="D30" s="70"/>
      <c r="E30" s="70"/>
      <c r="F30" s="70"/>
      <c r="G30" s="70"/>
      <c r="H30" s="70"/>
      <c r="I30" s="71"/>
      <c r="J30" s="22">
        <f>J20+J21+J22+J23+J24+J25+J26+J27+J28+J29</f>
        <v>95</v>
      </c>
    </row>
    <row r="31" spans="2:10" ht="15" customHeight="1" x14ac:dyDescent="0.25">
      <c r="B31" s="72"/>
      <c r="C31" s="73"/>
      <c r="D31" s="73"/>
      <c r="E31" s="73"/>
      <c r="F31" s="79" t="s">
        <v>12</v>
      </c>
      <c r="G31" s="79"/>
      <c r="H31" s="80"/>
      <c r="I31" s="17">
        <f>MIN(J33,J34)*75%</f>
        <v>0</v>
      </c>
      <c r="J31" s="18"/>
    </row>
    <row r="32" spans="2:10" ht="20.100000000000001" customHeight="1" x14ac:dyDescent="0.25">
      <c r="B32" s="76" t="s">
        <v>13</v>
      </c>
      <c r="C32" s="77"/>
      <c r="D32" s="77"/>
      <c r="E32" s="77"/>
      <c r="F32" s="77"/>
      <c r="G32" s="77"/>
      <c r="H32" s="77"/>
      <c r="I32" s="77"/>
      <c r="J32" s="78"/>
    </row>
    <row r="33" spans="1:10" ht="20.100000000000001" customHeight="1" x14ac:dyDescent="0.25">
      <c r="B33" s="63" t="s">
        <v>33</v>
      </c>
      <c r="C33" s="64"/>
      <c r="D33" s="64"/>
      <c r="E33" s="64"/>
      <c r="F33" s="64"/>
      <c r="G33" s="64"/>
      <c r="H33" s="64"/>
      <c r="I33" s="65"/>
      <c r="J33" s="13">
        <f>J16+J30</f>
        <v>95</v>
      </c>
    </row>
    <row r="34" spans="1:10" ht="20.100000000000001" customHeight="1" x14ac:dyDescent="0.25">
      <c r="B34" s="63" t="s">
        <v>14</v>
      </c>
      <c r="C34" s="64"/>
      <c r="D34" s="64"/>
      <c r="E34" s="64"/>
      <c r="F34" s="64"/>
      <c r="G34" s="64"/>
      <c r="H34" s="64"/>
      <c r="I34" s="65"/>
      <c r="J34" s="13">
        <f>J17</f>
        <v>0</v>
      </c>
    </row>
    <row r="35" spans="1:10" ht="20.100000000000001" customHeight="1" x14ac:dyDescent="0.25">
      <c r="B35" s="63" t="s">
        <v>72</v>
      </c>
      <c r="C35" s="64"/>
      <c r="D35" s="64"/>
      <c r="E35" s="64"/>
      <c r="F35" s="64"/>
      <c r="G35" s="64"/>
      <c r="H35" s="64"/>
      <c r="I35" s="65"/>
      <c r="J35" s="2">
        <v>0</v>
      </c>
    </row>
    <row r="36" spans="1:10" ht="20.100000000000001" customHeight="1" x14ac:dyDescent="0.25">
      <c r="B36" s="63" t="s">
        <v>15</v>
      </c>
      <c r="C36" s="64"/>
      <c r="D36" s="64"/>
      <c r="E36" s="64"/>
      <c r="F36" s="64"/>
      <c r="G36" s="64"/>
      <c r="H36" s="65"/>
      <c r="I36" s="28" t="s">
        <v>29</v>
      </c>
      <c r="J36" s="13">
        <f>MIN(J33,J34)*J12</f>
        <v>0</v>
      </c>
    </row>
    <row r="37" spans="1:10" ht="15" customHeight="1" x14ac:dyDescent="0.25">
      <c r="B37" s="59" t="s">
        <v>69</v>
      </c>
      <c r="C37" s="59"/>
      <c r="D37" s="59"/>
      <c r="E37" s="59"/>
      <c r="F37" s="59"/>
      <c r="G37" s="59"/>
      <c r="H37" s="59"/>
      <c r="I37" s="59"/>
      <c r="J37" s="60"/>
    </row>
    <row r="38" spans="1:10" x14ac:dyDescent="0.25">
      <c r="B38" s="61"/>
      <c r="C38" s="61"/>
      <c r="D38" s="61"/>
      <c r="E38" s="61"/>
      <c r="F38" s="61"/>
      <c r="G38" s="61"/>
      <c r="H38" s="61"/>
      <c r="I38" s="61"/>
      <c r="J38" s="62"/>
    </row>
    <row r="39" spans="1:10" ht="20.100000000000001" customHeight="1" x14ac:dyDescent="0.25">
      <c r="B39" s="56" t="s">
        <v>16</v>
      </c>
      <c r="C39" s="57"/>
      <c r="D39" s="57"/>
      <c r="E39" s="57"/>
      <c r="F39" s="57"/>
      <c r="G39" s="57"/>
      <c r="H39" s="57"/>
      <c r="I39" s="57"/>
      <c r="J39" s="58"/>
    </row>
    <row r="40" spans="1:10" s="21" customFormat="1" ht="15" customHeight="1" x14ac:dyDescent="0.25">
      <c r="A40" s="6"/>
      <c r="B40" s="19"/>
      <c r="C40" s="20"/>
      <c r="D40" s="20"/>
      <c r="E40" s="20"/>
      <c r="F40" s="20"/>
      <c r="G40" s="20"/>
      <c r="H40" s="20"/>
      <c r="I40" s="34" t="s">
        <v>17</v>
      </c>
      <c r="J40" s="38"/>
    </row>
    <row r="41" spans="1:10" ht="20.100000000000001" customHeight="1" x14ac:dyDescent="0.25">
      <c r="A41" s="21"/>
      <c r="B41" s="53" t="s">
        <v>19</v>
      </c>
      <c r="C41" s="54"/>
      <c r="D41" s="54"/>
      <c r="E41" s="54"/>
      <c r="F41" s="54"/>
      <c r="G41" s="54"/>
      <c r="H41" s="55"/>
      <c r="I41" s="35">
        <f>J16</f>
        <v>0</v>
      </c>
      <c r="J41" s="39"/>
    </row>
    <row r="42" spans="1:10" ht="20.100000000000001" customHeight="1" x14ac:dyDescent="0.25">
      <c r="B42" s="53" t="s">
        <v>20</v>
      </c>
      <c r="C42" s="54"/>
      <c r="D42" s="54"/>
      <c r="E42" s="54"/>
      <c r="F42" s="54"/>
      <c r="G42" s="54"/>
      <c r="H42" s="55"/>
      <c r="I42" s="35">
        <f>J30</f>
        <v>95</v>
      </c>
      <c r="J42" s="40"/>
    </row>
    <row r="43" spans="1:10" ht="20.100000000000001" customHeight="1" x14ac:dyDescent="0.25">
      <c r="B43" s="53" t="s">
        <v>44</v>
      </c>
      <c r="C43" s="54"/>
      <c r="D43" s="54"/>
      <c r="E43" s="54"/>
      <c r="F43" s="54"/>
      <c r="G43" s="54"/>
      <c r="H43" s="55"/>
      <c r="I43" s="36">
        <v>0</v>
      </c>
      <c r="J43" s="41"/>
    </row>
    <row r="44" spans="1:10" ht="20.100000000000001" customHeight="1" x14ac:dyDescent="0.25">
      <c r="B44" s="53" t="s">
        <v>45</v>
      </c>
      <c r="C44" s="54"/>
      <c r="D44" s="54"/>
      <c r="E44" s="54"/>
      <c r="F44" s="54"/>
      <c r="G44" s="54"/>
      <c r="H44" s="55"/>
      <c r="I44" s="36">
        <v>0</v>
      </c>
      <c r="J44" s="41"/>
    </row>
    <row r="45" spans="1:10" ht="20.100000000000001" customHeight="1" x14ac:dyDescent="0.25">
      <c r="B45" s="53" t="s">
        <v>46</v>
      </c>
      <c r="C45" s="54"/>
      <c r="D45" s="54"/>
      <c r="E45" s="54"/>
      <c r="F45" s="54"/>
      <c r="G45" s="54"/>
      <c r="H45" s="55"/>
      <c r="I45" s="35">
        <f>J35</f>
        <v>0</v>
      </c>
      <c r="J45" s="40"/>
    </row>
    <row r="46" spans="1:10" ht="20.100000000000001" customHeight="1" x14ac:dyDescent="0.25">
      <c r="B46" s="53" t="s">
        <v>47</v>
      </c>
      <c r="C46" s="54"/>
      <c r="D46" s="54"/>
      <c r="E46" s="54"/>
      <c r="F46" s="54"/>
      <c r="G46" s="54"/>
      <c r="H46" s="55"/>
      <c r="I46" s="36">
        <v>0</v>
      </c>
      <c r="J46" s="41"/>
    </row>
    <row r="47" spans="1:10" ht="20.100000000000001" customHeight="1" x14ac:dyDescent="0.25">
      <c r="B47" s="53" t="s">
        <v>48</v>
      </c>
      <c r="C47" s="54"/>
      <c r="D47" s="54"/>
      <c r="E47" s="55"/>
      <c r="F47" s="30"/>
      <c r="G47" s="74"/>
      <c r="H47" s="75"/>
      <c r="I47" s="37">
        <f>F47*(J20+J22+J23+J24+J26+J27+J29)</f>
        <v>0</v>
      </c>
      <c r="J47" s="40"/>
    </row>
    <row r="48" spans="1:10" ht="20.100000000000001" customHeight="1" x14ac:dyDescent="0.25">
      <c r="B48" s="53" t="s">
        <v>52</v>
      </c>
      <c r="C48" s="54"/>
      <c r="D48" s="54"/>
      <c r="E48" s="54"/>
      <c r="F48" s="54"/>
      <c r="G48" s="54"/>
      <c r="H48" s="55"/>
      <c r="I48" s="35">
        <f>I41+I42+I43+I44+I45+I46+I47</f>
        <v>95</v>
      </c>
      <c r="J48" s="40"/>
    </row>
    <row r="49" spans="1:10" ht="20.100000000000001" customHeight="1" x14ac:dyDescent="0.25">
      <c r="B49" s="53" t="s">
        <v>49</v>
      </c>
      <c r="C49" s="54"/>
      <c r="D49" s="54"/>
      <c r="E49" s="54"/>
      <c r="F49" s="54"/>
      <c r="G49" s="54"/>
      <c r="H49" s="55"/>
      <c r="I49" s="36">
        <v>0</v>
      </c>
      <c r="J49" s="41"/>
    </row>
    <row r="50" spans="1:10" ht="20.100000000000001" customHeight="1" x14ac:dyDescent="0.25">
      <c r="B50" s="53" t="s">
        <v>50</v>
      </c>
      <c r="C50" s="54"/>
      <c r="D50" s="54"/>
      <c r="E50" s="54"/>
      <c r="F50" s="54"/>
      <c r="G50" s="54"/>
      <c r="H50" s="55"/>
      <c r="I50" s="36">
        <v>0</v>
      </c>
      <c r="J50" s="39"/>
    </row>
    <row r="51" spans="1:10" ht="20.100000000000001" customHeight="1" x14ac:dyDescent="0.25">
      <c r="B51" s="53" t="s">
        <v>51</v>
      </c>
      <c r="C51" s="54"/>
      <c r="D51" s="54"/>
      <c r="E51" s="54"/>
      <c r="F51" s="54"/>
      <c r="G51" s="54"/>
      <c r="H51" s="55"/>
      <c r="I51" s="36">
        <v>0</v>
      </c>
      <c r="J51" s="41"/>
    </row>
    <row r="52" spans="1:10" ht="20.100000000000001" customHeight="1" x14ac:dyDescent="0.25">
      <c r="B52" s="53" t="s">
        <v>53</v>
      </c>
      <c r="C52" s="54"/>
      <c r="D52" s="54"/>
      <c r="E52" s="54"/>
      <c r="F52" s="54"/>
      <c r="G52" s="54"/>
      <c r="H52" s="55"/>
      <c r="I52" s="35">
        <f>J36</f>
        <v>0</v>
      </c>
      <c r="J52" s="40"/>
    </row>
    <row r="53" spans="1:10" ht="20.100000000000001" customHeight="1" x14ac:dyDescent="0.25">
      <c r="B53" s="53" t="s">
        <v>55</v>
      </c>
      <c r="C53" s="54"/>
      <c r="D53" s="54"/>
      <c r="E53" s="54"/>
      <c r="F53" s="54"/>
      <c r="G53" s="54"/>
      <c r="H53" s="55"/>
      <c r="I53" s="35">
        <f>I49+I50+I51+I52</f>
        <v>0</v>
      </c>
      <c r="J53" s="40"/>
    </row>
    <row r="54" spans="1:10" ht="20.100000000000001" customHeight="1" x14ac:dyDescent="0.25">
      <c r="B54" s="53" t="s">
        <v>56</v>
      </c>
      <c r="C54" s="54"/>
      <c r="D54" s="54"/>
      <c r="E54" s="54"/>
      <c r="F54" s="54"/>
      <c r="G54" s="54"/>
      <c r="H54" s="55"/>
      <c r="I54" s="35">
        <f>I48-(I49+I50+I51+I52)</f>
        <v>95</v>
      </c>
      <c r="J54" s="40"/>
    </row>
    <row r="55" spans="1:10" ht="20.100000000000001" customHeight="1" x14ac:dyDescent="0.25">
      <c r="B55" s="123" t="s">
        <v>54</v>
      </c>
      <c r="C55" s="124"/>
      <c r="D55" s="124"/>
      <c r="E55" s="124"/>
      <c r="F55" s="124"/>
      <c r="G55" s="124"/>
      <c r="H55" s="124"/>
      <c r="I55" s="124"/>
      <c r="J55" s="125"/>
    </row>
    <row r="56" spans="1:10" ht="15.75" x14ac:dyDescent="0.25">
      <c r="B56" s="129" t="s">
        <v>22</v>
      </c>
      <c r="C56" s="130"/>
      <c r="D56" s="130"/>
      <c r="E56" s="130"/>
      <c r="F56" s="130"/>
      <c r="G56" s="130"/>
      <c r="H56" s="130"/>
      <c r="I56" s="130"/>
      <c r="J56" s="131"/>
    </row>
    <row r="57" spans="1:10" s="23" customFormat="1" ht="20.100000000000001" customHeight="1" x14ac:dyDescent="0.25">
      <c r="A57" s="6"/>
      <c r="B57" s="63" t="s">
        <v>34</v>
      </c>
      <c r="C57" s="64"/>
      <c r="D57" s="64"/>
      <c r="E57" s="64"/>
      <c r="F57" s="64"/>
      <c r="G57" s="64"/>
      <c r="H57" s="64"/>
      <c r="I57" s="64"/>
      <c r="J57" s="65"/>
    </row>
    <row r="58" spans="1:10" ht="154.5" customHeight="1" x14ac:dyDescent="0.25">
      <c r="A58" s="23"/>
      <c r="B58" s="126" t="s">
        <v>73</v>
      </c>
      <c r="C58" s="127"/>
      <c r="D58" s="127"/>
      <c r="E58" s="127"/>
      <c r="F58" s="127"/>
      <c r="G58" s="127"/>
      <c r="H58" s="127"/>
      <c r="I58" s="127"/>
      <c r="J58" s="128"/>
    </row>
    <row r="59" spans="1:10" x14ac:dyDescent="0.25">
      <c r="B59" s="122" t="s">
        <v>78</v>
      </c>
      <c r="C59" s="122"/>
      <c r="D59" s="122"/>
      <c r="E59" s="122"/>
      <c r="F59" s="122"/>
      <c r="G59" s="122"/>
      <c r="H59" s="122"/>
      <c r="I59" s="122"/>
      <c r="J59" s="122"/>
    </row>
    <row r="60" spans="1:10" x14ac:dyDescent="0.25">
      <c r="B60" s="24"/>
      <c r="C60" s="24"/>
      <c r="D60" s="24"/>
      <c r="E60" s="24"/>
      <c r="F60" s="24"/>
      <c r="G60" s="24"/>
      <c r="H60" s="24"/>
      <c r="I60" s="24"/>
      <c r="J60" s="5"/>
    </row>
    <row r="61" spans="1:10" x14ac:dyDescent="0.25">
      <c r="B61" s="24"/>
      <c r="C61" s="24"/>
      <c r="D61" s="24"/>
      <c r="E61" s="24"/>
      <c r="F61" s="24"/>
      <c r="G61" s="24"/>
      <c r="H61" s="24"/>
      <c r="I61" s="24"/>
      <c r="J61" s="5"/>
    </row>
    <row r="62" spans="1:10" x14ac:dyDescent="0.25">
      <c r="B62" s="24"/>
      <c r="C62" s="24"/>
      <c r="D62" s="24"/>
      <c r="E62" s="24"/>
      <c r="F62" s="24"/>
      <c r="G62" s="24"/>
      <c r="H62" s="24"/>
      <c r="I62" s="24"/>
      <c r="J62" s="5"/>
    </row>
    <row r="63" spans="1:10" x14ac:dyDescent="0.25">
      <c r="B63" s="24"/>
      <c r="C63" s="24"/>
      <c r="D63" s="24"/>
      <c r="E63" s="24"/>
      <c r="F63" s="24"/>
      <c r="G63" s="24"/>
      <c r="H63" s="24"/>
      <c r="I63" s="24"/>
      <c r="J63" s="5"/>
    </row>
    <row r="64" spans="1:10" ht="12" hidden="1" customHeight="1" x14ac:dyDescent="0.25">
      <c r="B64" s="24"/>
      <c r="C64" s="24"/>
      <c r="D64" s="24"/>
      <c r="E64" s="24"/>
      <c r="F64" s="24"/>
      <c r="G64" s="24"/>
      <c r="H64" s="24"/>
      <c r="I64" s="24"/>
      <c r="J64" s="5"/>
    </row>
    <row r="65" spans="2:10" hidden="1" x14ac:dyDescent="0.25">
      <c r="B65" s="24"/>
      <c r="C65" s="24"/>
      <c r="D65" s="24"/>
      <c r="E65" s="24"/>
      <c r="F65" s="24"/>
      <c r="G65" s="24"/>
      <c r="H65" s="24"/>
      <c r="I65" s="24"/>
      <c r="J65" s="5"/>
    </row>
    <row r="66" spans="2:10" hidden="1" x14ac:dyDescent="0.25">
      <c r="B66" s="24"/>
      <c r="C66" s="24" t="s">
        <v>27</v>
      </c>
      <c r="D66" s="24" t="s">
        <v>31</v>
      </c>
      <c r="E66" s="24" t="s">
        <v>25</v>
      </c>
      <c r="F66" s="24"/>
      <c r="G66" s="24"/>
      <c r="H66" s="24"/>
      <c r="I66" s="24"/>
      <c r="J66" s="5"/>
    </row>
    <row r="67" spans="2:10" hidden="1" x14ac:dyDescent="0.25">
      <c r="B67" s="24"/>
      <c r="C67" s="24"/>
      <c r="D67" s="24"/>
      <c r="E67" s="24"/>
      <c r="F67" s="24"/>
      <c r="G67" s="24"/>
      <c r="H67" s="24"/>
      <c r="I67" s="24"/>
      <c r="J67" s="5"/>
    </row>
    <row r="68" spans="2:10" hidden="1" x14ac:dyDescent="0.25">
      <c r="B68" s="25"/>
      <c r="C68" s="24">
        <v>1</v>
      </c>
      <c r="D68" s="25">
        <v>0.1</v>
      </c>
      <c r="E68" s="24">
        <v>1</v>
      </c>
      <c r="F68" s="24"/>
      <c r="G68" s="24"/>
      <c r="H68" s="24"/>
      <c r="I68" s="24"/>
      <c r="J68" s="5"/>
    </row>
    <row r="69" spans="2:10" hidden="1" x14ac:dyDescent="0.25">
      <c r="B69" s="25"/>
      <c r="C69" s="24">
        <v>2</v>
      </c>
      <c r="D69" s="25">
        <v>0.15</v>
      </c>
      <c r="E69" s="24">
        <v>2</v>
      </c>
      <c r="F69" s="24"/>
      <c r="G69" s="24"/>
      <c r="H69" s="24"/>
      <c r="I69" s="24"/>
      <c r="J69" s="5"/>
    </row>
    <row r="70" spans="2:10" hidden="1" x14ac:dyDescent="0.25">
      <c r="B70" s="25"/>
      <c r="C70" s="24">
        <v>3</v>
      </c>
      <c r="D70" s="25">
        <v>0.2</v>
      </c>
      <c r="E70" s="24">
        <v>3</v>
      </c>
      <c r="F70" s="24"/>
      <c r="G70" s="24"/>
      <c r="H70" s="24"/>
      <c r="I70" s="24"/>
      <c r="J70" s="5"/>
    </row>
    <row r="71" spans="2:10" hidden="1" x14ac:dyDescent="0.25">
      <c r="B71" s="25"/>
      <c r="C71" s="24">
        <v>4</v>
      </c>
      <c r="D71" s="25">
        <v>0.05</v>
      </c>
      <c r="E71" s="24">
        <v>4</v>
      </c>
      <c r="F71" s="24"/>
      <c r="G71" s="24"/>
      <c r="H71" s="24"/>
      <c r="I71" s="24"/>
      <c r="J71" s="5"/>
    </row>
    <row r="72" spans="2:10" hidden="1" x14ac:dyDescent="0.25">
      <c r="B72" s="25"/>
      <c r="C72" s="24">
        <v>5</v>
      </c>
      <c r="D72" s="24"/>
      <c r="E72" s="24">
        <v>5</v>
      </c>
      <c r="F72" s="24"/>
      <c r="G72" s="24"/>
      <c r="H72" s="24"/>
      <c r="I72" s="24"/>
      <c r="J72" s="5"/>
    </row>
    <row r="73" spans="2:10" hidden="1" x14ac:dyDescent="0.25">
      <c r="B73" s="24"/>
      <c r="C73" s="24">
        <v>6</v>
      </c>
      <c r="D73" s="24"/>
      <c r="E73" s="24"/>
      <c r="F73" s="24"/>
      <c r="G73" s="24"/>
      <c r="H73" s="24"/>
      <c r="I73" s="24"/>
      <c r="J73" s="5"/>
    </row>
    <row r="74" spans="2:10" hidden="1" x14ac:dyDescent="0.25">
      <c r="B74" s="26"/>
      <c r="C74" s="26"/>
      <c r="D74" s="26"/>
      <c r="E74" s="26"/>
      <c r="F74" s="26"/>
    </row>
    <row r="75" spans="2:10" hidden="1" x14ac:dyDescent="0.25"/>
  </sheetData>
  <sheetProtection algorithmName="SHA-512" hashValue="IoQaqkjTiwu+EgkLoZWIcDU4rnMN4DJx4wlBiLD3JtNdYMuBAQTG4GMQdv4ryUUnwTwqZ7718Ypx3uyLpeIj1Q==" saltValue="3lRWXDVsXqtPJq3fzhXF1g==" spinCount="100000" sheet="1" objects="1" scenarios="1"/>
  <mergeCells count="58">
    <mergeCell ref="B59:J59"/>
    <mergeCell ref="B50:H50"/>
    <mergeCell ref="B51:H51"/>
    <mergeCell ref="B52:H52"/>
    <mergeCell ref="B53:H53"/>
    <mergeCell ref="B54:H54"/>
    <mergeCell ref="B55:J55"/>
    <mergeCell ref="B58:J58"/>
    <mergeCell ref="B56:J56"/>
    <mergeCell ref="B57:J57"/>
    <mergeCell ref="B15:J15"/>
    <mergeCell ref="C20:I20"/>
    <mergeCell ref="C22:I22"/>
    <mergeCell ref="C23:I23"/>
    <mergeCell ref="B16:I16"/>
    <mergeCell ref="B17:I17"/>
    <mergeCell ref="B18:J18"/>
    <mergeCell ref="B19:I19"/>
    <mergeCell ref="B11:J11"/>
    <mergeCell ref="B12:I12"/>
    <mergeCell ref="B13:I13"/>
    <mergeCell ref="B14:I14"/>
    <mergeCell ref="B10:J10"/>
    <mergeCell ref="B2:D4"/>
    <mergeCell ref="E2:J4"/>
    <mergeCell ref="B5:J6"/>
    <mergeCell ref="B8:C8"/>
    <mergeCell ref="B9:C9"/>
    <mergeCell ref="D8:J8"/>
    <mergeCell ref="B7:J7"/>
    <mergeCell ref="D9:J9"/>
    <mergeCell ref="C29:I29"/>
    <mergeCell ref="B30:I30"/>
    <mergeCell ref="B31:E31"/>
    <mergeCell ref="B49:H49"/>
    <mergeCell ref="B43:H43"/>
    <mergeCell ref="B44:H44"/>
    <mergeCell ref="B47:E47"/>
    <mergeCell ref="G47:H47"/>
    <mergeCell ref="B45:H45"/>
    <mergeCell ref="B46:H46"/>
    <mergeCell ref="B48:H48"/>
    <mergeCell ref="B35:I35"/>
    <mergeCell ref="B34:I34"/>
    <mergeCell ref="B33:I33"/>
    <mergeCell ref="B32:J32"/>
    <mergeCell ref="F31:H31"/>
    <mergeCell ref="C27:I27"/>
    <mergeCell ref="C25:H25"/>
    <mergeCell ref="C21:H21"/>
    <mergeCell ref="C26:I26"/>
    <mergeCell ref="C28:F28"/>
    <mergeCell ref="C24:F24"/>
    <mergeCell ref="B42:H42"/>
    <mergeCell ref="B41:H41"/>
    <mergeCell ref="B39:J39"/>
    <mergeCell ref="B37:J38"/>
    <mergeCell ref="B36:H36"/>
  </mergeCells>
  <conditionalFormatting sqref="J30">
    <cfRule type="cellIs" dxfId="5" priority="2" operator="greaterThan">
      <formula>$I$31</formula>
    </cfRule>
    <cfRule type="cellIs" dxfId="4" priority="3" operator="greaterThan">
      <formula>"50% of $I$17"</formula>
    </cfRule>
  </conditionalFormatting>
  <conditionalFormatting sqref="J20">
    <cfRule type="cellIs" dxfId="3" priority="1" operator="greaterThan">
      <formula>15000</formula>
    </cfRule>
  </conditionalFormatting>
  <dataValidations count="4">
    <dataValidation type="list" allowBlank="1" showInputMessage="1" prompt="Choose Contingency Reserve factor" sqref="I21" xr:uid="{00000000-0002-0000-0000-000000000000}">
      <formula1>perc1</formula1>
    </dataValidation>
    <dataValidation type="list" allowBlank="1" showInputMessage="1" showErrorMessage="1" prompt="choose # of inspections" sqref="G24" xr:uid="{00000000-0002-0000-0000-000001000000}">
      <formula1>inspections</formula1>
    </dataValidation>
    <dataValidation type="list" allowBlank="1" showInputMessage="1" showErrorMessage="1" prompt="not to exceed 6 months" sqref="G28" xr:uid="{00000000-0002-0000-0000-000002000000}">
      <formula1>months</formula1>
    </dataValidation>
    <dataValidation type="list" allowBlank="1" showInputMessage="1" showErrorMessage="1" prompt="select contingency factor" sqref="F47" xr:uid="{00000000-0002-0000-0000-000003000000}">
      <formula1>perc1</formula1>
    </dataValidation>
  </dataValidations>
  <pageMargins left="0.7" right="0.7" top="0.75" bottom="0.75" header="0.3" footer="0.3"/>
  <pageSetup scale="95" fitToHeight="0" orientation="portrait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8C48-DEA6-43DB-8404-8E4E9E69C12B}">
  <sheetPr>
    <pageSetUpPr fitToPage="1"/>
  </sheetPr>
  <dimension ref="B1:J80"/>
  <sheetViews>
    <sheetView showGridLines="0" showRowColHeaders="0" workbookViewId="0">
      <selection activeCell="L2" sqref="L2"/>
    </sheetView>
  </sheetViews>
  <sheetFormatPr defaultRowHeight="15" x14ac:dyDescent="0.25"/>
  <cols>
    <col min="9" max="9" width="14.42578125" customWidth="1"/>
    <col min="10" max="10" width="15.140625" customWidth="1"/>
  </cols>
  <sheetData>
    <row r="1" spans="2:10" ht="31.5" customHeight="1" x14ac:dyDescent="0.25"/>
    <row r="2" spans="2:10" x14ac:dyDescent="0.25">
      <c r="B2" s="81"/>
      <c r="C2" s="81"/>
      <c r="D2" s="81"/>
      <c r="E2" s="82" t="s">
        <v>57</v>
      </c>
      <c r="F2" s="83"/>
      <c r="G2" s="83"/>
      <c r="H2" s="83"/>
      <c r="I2" s="83"/>
      <c r="J2" s="84"/>
    </row>
    <row r="3" spans="2:10" x14ac:dyDescent="0.25">
      <c r="B3" s="81"/>
      <c r="C3" s="81"/>
      <c r="D3" s="81"/>
      <c r="E3" s="85"/>
      <c r="F3" s="86"/>
      <c r="G3" s="86"/>
      <c r="H3" s="86"/>
      <c r="I3" s="86"/>
      <c r="J3" s="87"/>
    </row>
    <row r="4" spans="2:10" ht="27.75" customHeight="1" x14ac:dyDescent="0.25">
      <c r="B4" s="81"/>
      <c r="C4" s="81"/>
      <c r="D4" s="81"/>
      <c r="E4" s="88"/>
      <c r="F4" s="89"/>
      <c r="G4" s="89"/>
      <c r="H4" s="89"/>
      <c r="I4" s="89"/>
      <c r="J4" s="90"/>
    </row>
    <row r="5" spans="2:10" x14ac:dyDescent="0.25">
      <c r="B5" s="91" t="s">
        <v>23</v>
      </c>
      <c r="C5" s="92"/>
      <c r="D5" s="92"/>
      <c r="E5" s="92"/>
      <c r="F5" s="92"/>
      <c r="G5" s="92"/>
      <c r="H5" s="92"/>
      <c r="I5" s="92"/>
      <c r="J5" s="93"/>
    </row>
    <row r="6" spans="2:10" x14ac:dyDescent="0.25">
      <c r="B6" s="94"/>
      <c r="C6" s="95"/>
      <c r="D6" s="95"/>
      <c r="E6" s="95"/>
      <c r="F6" s="95"/>
      <c r="G6" s="95"/>
      <c r="H6" s="95"/>
      <c r="I6" s="95"/>
      <c r="J6" s="96"/>
    </row>
    <row r="7" spans="2:10" x14ac:dyDescent="0.25">
      <c r="B7" s="102"/>
      <c r="C7" s="103"/>
      <c r="D7" s="103"/>
      <c r="E7" s="103"/>
      <c r="F7" s="103"/>
      <c r="G7" s="103"/>
      <c r="H7" s="103"/>
      <c r="I7" s="103"/>
      <c r="J7" s="104"/>
    </row>
    <row r="8" spans="2:10" x14ac:dyDescent="0.25">
      <c r="B8" s="97" t="s">
        <v>0</v>
      </c>
      <c r="C8" s="98"/>
      <c r="D8" s="99"/>
      <c r="E8" s="100"/>
      <c r="F8" s="100"/>
      <c r="G8" s="100"/>
      <c r="H8" s="100"/>
      <c r="I8" s="100"/>
      <c r="J8" s="101"/>
    </row>
    <row r="9" spans="2:10" x14ac:dyDescent="0.25">
      <c r="B9" s="69" t="s">
        <v>1</v>
      </c>
      <c r="C9" s="71"/>
      <c r="D9" s="105"/>
      <c r="E9" s="106"/>
      <c r="F9" s="106"/>
      <c r="G9" s="106"/>
      <c r="H9" s="106"/>
      <c r="I9" s="106"/>
      <c r="J9" s="107"/>
    </row>
    <row r="10" spans="2:10" x14ac:dyDescent="0.25">
      <c r="B10" s="113"/>
      <c r="C10" s="113"/>
      <c r="D10" s="113"/>
      <c r="E10" s="113"/>
      <c r="F10" s="113"/>
      <c r="G10" s="113"/>
      <c r="H10" s="113"/>
      <c r="I10" s="113"/>
      <c r="J10" s="113"/>
    </row>
    <row r="11" spans="2:10" x14ac:dyDescent="0.25">
      <c r="B11" s="108" t="s">
        <v>2</v>
      </c>
      <c r="C11" s="92"/>
      <c r="D11" s="92"/>
      <c r="E11" s="92"/>
      <c r="F11" s="92"/>
      <c r="G11" s="92"/>
      <c r="H11" s="92"/>
      <c r="I11" s="92"/>
      <c r="J11" s="109"/>
    </row>
    <row r="12" spans="2:10" x14ac:dyDescent="0.25">
      <c r="B12" s="69" t="s">
        <v>3</v>
      </c>
      <c r="C12" s="70"/>
      <c r="D12" s="70"/>
      <c r="E12" s="70"/>
      <c r="F12" s="70"/>
      <c r="G12" s="70"/>
      <c r="H12" s="70"/>
      <c r="I12" s="71"/>
      <c r="J12" s="1">
        <v>0</v>
      </c>
    </row>
    <row r="13" spans="2:10" x14ac:dyDescent="0.25">
      <c r="B13" s="69" t="s">
        <v>39</v>
      </c>
      <c r="C13" s="70"/>
      <c r="D13" s="70"/>
      <c r="E13" s="70"/>
      <c r="F13" s="70"/>
      <c r="G13" s="70"/>
      <c r="H13" s="70"/>
      <c r="I13" s="71"/>
      <c r="J13" s="8">
        <v>0</v>
      </c>
    </row>
    <row r="14" spans="2:10" x14ac:dyDescent="0.25">
      <c r="B14" s="110" t="s">
        <v>4</v>
      </c>
      <c r="C14" s="111"/>
      <c r="D14" s="111"/>
      <c r="E14" s="111"/>
      <c r="F14" s="111"/>
      <c r="G14" s="111"/>
      <c r="H14" s="111"/>
      <c r="I14" s="112"/>
      <c r="J14" s="9"/>
    </row>
    <row r="15" spans="2:10" x14ac:dyDescent="0.25">
      <c r="B15" s="114" t="s">
        <v>5</v>
      </c>
      <c r="C15" s="115"/>
      <c r="D15" s="115"/>
      <c r="E15" s="115"/>
      <c r="F15" s="115"/>
      <c r="G15" s="115"/>
      <c r="H15" s="115"/>
      <c r="I15" s="115"/>
      <c r="J15" s="116"/>
    </row>
    <row r="16" spans="2:10" x14ac:dyDescent="0.25">
      <c r="B16" s="69" t="s">
        <v>58</v>
      </c>
      <c r="C16" s="70"/>
      <c r="D16" s="70"/>
      <c r="E16" s="70"/>
      <c r="F16" s="70"/>
      <c r="G16" s="70"/>
      <c r="H16" s="70"/>
      <c r="I16" s="71"/>
      <c r="J16" s="2">
        <v>0</v>
      </c>
    </row>
    <row r="17" spans="2:10" x14ac:dyDescent="0.25">
      <c r="B17" s="69" t="s">
        <v>43</v>
      </c>
      <c r="C17" s="70"/>
      <c r="D17" s="70"/>
      <c r="E17" s="70"/>
      <c r="F17" s="70"/>
      <c r="G17" s="70"/>
      <c r="H17" s="70"/>
      <c r="I17" s="71"/>
      <c r="J17" s="2">
        <v>0</v>
      </c>
    </row>
    <row r="18" spans="2:10" x14ac:dyDescent="0.25">
      <c r="B18" s="114" t="s">
        <v>6</v>
      </c>
      <c r="C18" s="115"/>
      <c r="D18" s="115"/>
      <c r="E18" s="115"/>
      <c r="F18" s="115"/>
      <c r="G18" s="115"/>
      <c r="H18" s="115"/>
      <c r="I18" s="115"/>
      <c r="J18" s="116"/>
    </row>
    <row r="19" spans="2:10" x14ac:dyDescent="0.25">
      <c r="B19" s="119" t="s">
        <v>32</v>
      </c>
      <c r="C19" s="120"/>
      <c r="D19" s="120"/>
      <c r="E19" s="120"/>
      <c r="F19" s="120"/>
      <c r="G19" s="120"/>
      <c r="H19" s="120"/>
      <c r="I19" s="121"/>
      <c r="J19" s="32"/>
    </row>
    <row r="20" spans="2:10" x14ac:dyDescent="0.25">
      <c r="B20" s="11"/>
      <c r="C20" s="64" t="s">
        <v>35</v>
      </c>
      <c r="D20" s="64"/>
      <c r="E20" s="64"/>
      <c r="F20" s="64"/>
      <c r="G20" s="64"/>
      <c r="H20" s="64"/>
      <c r="I20" s="65"/>
      <c r="J20" s="4">
        <v>0</v>
      </c>
    </row>
    <row r="21" spans="2:10" x14ac:dyDescent="0.25">
      <c r="B21" s="12"/>
      <c r="C21" s="64" t="s">
        <v>36</v>
      </c>
      <c r="D21" s="64"/>
      <c r="E21" s="64"/>
      <c r="F21" s="64"/>
      <c r="G21" s="64"/>
      <c r="H21" s="65"/>
      <c r="I21" s="29"/>
      <c r="J21" s="13">
        <f>I21*(J20+J22+J23+J24+J26+J27+J29)</f>
        <v>0</v>
      </c>
    </row>
    <row r="22" spans="2:10" x14ac:dyDescent="0.25">
      <c r="B22" s="11"/>
      <c r="C22" s="65" t="s">
        <v>7</v>
      </c>
      <c r="D22" s="117"/>
      <c r="E22" s="117"/>
      <c r="F22" s="117"/>
      <c r="G22" s="117"/>
      <c r="H22" s="117"/>
      <c r="I22" s="117"/>
      <c r="J22" s="2">
        <v>0</v>
      </c>
    </row>
    <row r="23" spans="2:10" x14ac:dyDescent="0.25">
      <c r="B23" s="11"/>
      <c r="C23" s="65" t="s">
        <v>37</v>
      </c>
      <c r="D23" s="117"/>
      <c r="E23" s="118"/>
      <c r="F23" s="117"/>
      <c r="G23" s="117"/>
      <c r="H23" s="117"/>
      <c r="I23" s="117"/>
      <c r="J23" s="2">
        <v>0</v>
      </c>
    </row>
    <row r="24" spans="2:10" x14ac:dyDescent="0.25">
      <c r="B24" s="31"/>
      <c r="C24" s="64" t="s">
        <v>77</v>
      </c>
      <c r="D24" s="64"/>
      <c r="E24" s="64"/>
      <c r="F24" s="65"/>
      <c r="G24" s="3"/>
      <c r="H24" s="14" t="s">
        <v>24</v>
      </c>
      <c r="I24" s="2">
        <v>0</v>
      </c>
      <c r="J24" s="13">
        <f>G24*I24</f>
        <v>0</v>
      </c>
    </row>
    <row r="25" spans="2:10" x14ac:dyDescent="0.25">
      <c r="B25" s="52"/>
      <c r="C25" s="66" t="s">
        <v>76</v>
      </c>
      <c r="D25" s="66"/>
      <c r="E25" s="66"/>
      <c r="F25" s="66"/>
      <c r="G25" s="66"/>
      <c r="H25" s="138"/>
      <c r="I25" s="2">
        <v>0</v>
      </c>
      <c r="J25" s="13">
        <f>I25</f>
        <v>0</v>
      </c>
    </row>
    <row r="26" spans="2:10" x14ac:dyDescent="0.25">
      <c r="B26" s="11"/>
      <c r="C26" s="65" t="s">
        <v>8</v>
      </c>
      <c r="D26" s="117"/>
      <c r="E26" s="139"/>
      <c r="F26" s="117"/>
      <c r="G26" s="117"/>
      <c r="H26" s="117"/>
      <c r="I26" s="117"/>
      <c r="J26" s="50">
        <v>95</v>
      </c>
    </row>
    <row r="27" spans="2:10" x14ac:dyDescent="0.25">
      <c r="B27" s="33"/>
      <c r="C27" s="65" t="s">
        <v>26</v>
      </c>
      <c r="D27" s="117"/>
      <c r="E27" s="117"/>
      <c r="F27" s="117"/>
      <c r="G27" s="117"/>
      <c r="H27" s="117"/>
      <c r="I27" s="117"/>
      <c r="J27" s="2">
        <v>0</v>
      </c>
    </row>
    <row r="28" spans="2:10" x14ac:dyDescent="0.25">
      <c r="B28" s="11"/>
      <c r="C28" s="64" t="s">
        <v>9</v>
      </c>
      <c r="D28" s="64"/>
      <c r="E28" s="64"/>
      <c r="F28" s="65"/>
      <c r="G28" s="3"/>
      <c r="H28" s="14" t="s">
        <v>24</v>
      </c>
      <c r="I28" s="2">
        <v>0</v>
      </c>
      <c r="J28" s="13">
        <f>G28*I28</f>
        <v>0</v>
      </c>
    </row>
    <row r="29" spans="2:10" x14ac:dyDescent="0.25">
      <c r="B29" s="11"/>
      <c r="C29" s="68" t="s">
        <v>10</v>
      </c>
      <c r="D29" s="140"/>
      <c r="E29" s="140"/>
      <c r="F29" s="140"/>
      <c r="G29" s="140"/>
      <c r="H29" s="140"/>
      <c r="I29" s="140"/>
      <c r="J29" s="2">
        <v>0</v>
      </c>
    </row>
    <row r="30" spans="2:10" x14ac:dyDescent="0.25">
      <c r="B30" s="141" t="s">
        <v>11</v>
      </c>
      <c r="C30" s="142"/>
      <c r="D30" s="142"/>
      <c r="E30" s="142"/>
      <c r="F30" s="142"/>
      <c r="G30" s="142"/>
      <c r="H30" s="142"/>
      <c r="I30" s="143"/>
      <c r="J30" s="16">
        <f>J20+J21+J22+J23+J24+J25+J26+J27+J28+J29</f>
        <v>95</v>
      </c>
    </row>
    <row r="31" spans="2:10" x14ac:dyDescent="0.25">
      <c r="B31" s="72"/>
      <c r="C31" s="73"/>
      <c r="D31" s="73"/>
      <c r="E31" s="73"/>
      <c r="F31" s="79" t="s">
        <v>12</v>
      </c>
      <c r="G31" s="79"/>
      <c r="H31" s="80"/>
      <c r="I31" s="17">
        <f>75%*J17</f>
        <v>0</v>
      </c>
      <c r="J31" s="18"/>
    </row>
    <row r="32" spans="2:10" x14ac:dyDescent="0.25">
      <c r="B32" s="136" t="s">
        <v>13</v>
      </c>
      <c r="C32" s="136"/>
      <c r="D32" s="136"/>
      <c r="E32" s="136"/>
      <c r="F32" s="137"/>
      <c r="G32" s="137"/>
      <c r="H32" s="137"/>
      <c r="I32" s="136"/>
      <c r="J32" s="136"/>
    </row>
    <row r="33" spans="2:10" x14ac:dyDescent="0.25">
      <c r="B33" s="117" t="s">
        <v>59</v>
      </c>
      <c r="C33" s="117"/>
      <c r="D33" s="117"/>
      <c r="E33" s="117"/>
      <c r="F33" s="117"/>
      <c r="G33" s="117"/>
      <c r="H33" s="117"/>
      <c r="I33" s="117"/>
      <c r="J33" s="13">
        <f>J17</f>
        <v>0</v>
      </c>
    </row>
    <row r="34" spans="2:10" x14ac:dyDescent="0.25">
      <c r="B34" s="117" t="s">
        <v>61</v>
      </c>
      <c r="C34" s="117"/>
      <c r="D34" s="117"/>
      <c r="E34" s="117"/>
      <c r="F34" s="117"/>
      <c r="G34" s="117"/>
      <c r="H34" s="117"/>
      <c r="I34" s="117"/>
      <c r="J34" s="2">
        <v>0</v>
      </c>
    </row>
    <row r="35" spans="2:10" ht="15" customHeight="1" x14ac:dyDescent="0.25">
      <c r="B35" s="63" t="s">
        <v>60</v>
      </c>
      <c r="C35" s="64"/>
      <c r="D35" s="64"/>
      <c r="E35" s="64"/>
      <c r="F35" s="64"/>
      <c r="G35" s="64"/>
      <c r="H35" s="65"/>
      <c r="I35" s="27" t="s">
        <v>30</v>
      </c>
      <c r="J35" s="13">
        <f>IF((J12*J17)&lt;(J40+J41+J42+J43+J44+J45),(J12*J17),(J40+J41+J42+J43+J44+J45))</f>
        <v>0</v>
      </c>
    </row>
    <row r="36" spans="2:10" x14ac:dyDescent="0.25">
      <c r="B36" s="59" t="s">
        <v>70</v>
      </c>
      <c r="C36" s="132"/>
      <c r="D36" s="132"/>
      <c r="E36" s="132"/>
      <c r="F36" s="132"/>
      <c r="G36" s="132"/>
      <c r="H36" s="132"/>
      <c r="I36" s="132"/>
      <c r="J36" s="133"/>
    </row>
    <row r="37" spans="2:10" x14ac:dyDescent="0.25">
      <c r="B37" s="134"/>
      <c r="C37" s="134"/>
      <c r="D37" s="134"/>
      <c r="E37" s="134"/>
      <c r="F37" s="134"/>
      <c r="G37" s="134"/>
      <c r="H37" s="134"/>
      <c r="I37" s="134"/>
      <c r="J37" s="135"/>
    </row>
    <row r="38" spans="2:10" x14ac:dyDescent="0.25">
      <c r="B38" s="145" t="s">
        <v>16</v>
      </c>
      <c r="C38" s="146"/>
      <c r="D38" s="146"/>
      <c r="E38" s="146"/>
      <c r="F38" s="146"/>
      <c r="G38" s="146"/>
      <c r="H38" s="146"/>
      <c r="I38" s="57"/>
      <c r="J38" s="147"/>
    </row>
    <row r="39" spans="2:10" x14ac:dyDescent="0.25">
      <c r="B39" s="19"/>
      <c r="C39" s="20"/>
      <c r="D39" s="20"/>
      <c r="E39" s="20"/>
      <c r="F39" s="20"/>
      <c r="G39" s="20"/>
      <c r="H39" s="20"/>
      <c r="I39" s="46"/>
      <c r="J39" s="42" t="s">
        <v>18</v>
      </c>
    </row>
    <row r="40" spans="2:10" x14ac:dyDescent="0.25">
      <c r="B40" s="148" t="s">
        <v>62</v>
      </c>
      <c r="C40" s="148"/>
      <c r="D40" s="148"/>
      <c r="E40" s="148"/>
      <c r="F40" s="148"/>
      <c r="G40" s="148"/>
      <c r="H40" s="53"/>
      <c r="I40" s="47"/>
      <c r="J40" s="43">
        <f>J30</f>
        <v>95</v>
      </c>
    </row>
    <row r="41" spans="2:10" x14ac:dyDescent="0.25">
      <c r="B41" s="148" t="s">
        <v>64</v>
      </c>
      <c r="C41" s="148"/>
      <c r="D41" s="148"/>
      <c r="E41" s="148"/>
      <c r="F41" s="148"/>
      <c r="G41" s="148"/>
      <c r="H41" s="53"/>
      <c r="I41" s="48"/>
      <c r="J41" s="43">
        <f>J16</f>
        <v>0</v>
      </c>
    </row>
    <row r="42" spans="2:10" x14ac:dyDescent="0.25">
      <c r="B42" s="148" t="s">
        <v>44</v>
      </c>
      <c r="C42" s="148"/>
      <c r="D42" s="148"/>
      <c r="E42" s="148"/>
      <c r="F42" s="148"/>
      <c r="G42" s="148"/>
      <c r="H42" s="53"/>
      <c r="I42" s="49"/>
      <c r="J42" s="4">
        <v>0</v>
      </c>
    </row>
    <row r="43" spans="2:10" x14ac:dyDescent="0.25">
      <c r="B43" s="148" t="s">
        <v>45</v>
      </c>
      <c r="C43" s="148"/>
      <c r="D43" s="148"/>
      <c r="E43" s="148"/>
      <c r="F43" s="148"/>
      <c r="G43" s="148"/>
      <c r="H43" s="53"/>
      <c r="I43" s="49"/>
      <c r="J43" s="4">
        <v>0</v>
      </c>
    </row>
    <row r="44" spans="2:10" x14ac:dyDescent="0.25">
      <c r="B44" s="148" t="s">
        <v>46</v>
      </c>
      <c r="C44" s="148"/>
      <c r="D44" s="148"/>
      <c r="E44" s="148"/>
      <c r="F44" s="148"/>
      <c r="G44" s="148"/>
      <c r="H44" s="53"/>
      <c r="I44" s="47"/>
      <c r="J44" s="43">
        <f>J34</f>
        <v>0</v>
      </c>
    </row>
    <row r="45" spans="2:10" x14ac:dyDescent="0.25">
      <c r="B45" s="148" t="s">
        <v>47</v>
      </c>
      <c r="C45" s="148"/>
      <c r="D45" s="148"/>
      <c r="E45" s="148"/>
      <c r="F45" s="148"/>
      <c r="G45" s="148"/>
      <c r="H45" s="53"/>
      <c r="I45" s="49"/>
      <c r="J45" s="4">
        <v>0</v>
      </c>
    </row>
    <row r="46" spans="2:10" x14ac:dyDescent="0.25">
      <c r="B46" s="53" t="s">
        <v>48</v>
      </c>
      <c r="C46" s="54"/>
      <c r="D46" s="54"/>
      <c r="E46" s="55"/>
      <c r="F46" s="30"/>
      <c r="G46" s="74"/>
      <c r="H46" s="144"/>
      <c r="I46" s="47"/>
      <c r="J46" s="44">
        <f>F46*(J20+J22+J23+J24+J26+J27+J29)</f>
        <v>0</v>
      </c>
    </row>
    <row r="47" spans="2:10" x14ac:dyDescent="0.25">
      <c r="B47" s="53" t="s">
        <v>52</v>
      </c>
      <c r="C47" s="54"/>
      <c r="D47" s="54"/>
      <c r="E47" s="54"/>
      <c r="F47" s="54"/>
      <c r="G47" s="54"/>
      <c r="H47" s="54"/>
      <c r="I47" s="47"/>
      <c r="J47" s="43">
        <f>J40+J41+J42+J43+J44+J45+J46</f>
        <v>95</v>
      </c>
    </row>
    <row r="48" spans="2:10" x14ac:dyDescent="0.25">
      <c r="B48" s="148" t="s">
        <v>49</v>
      </c>
      <c r="C48" s="148"/>
      <c r="D48" s="148"/>
      <c r="E48" s="148"/>
      <c r="F48" s="148"/>
      <c r="G48" s="148"/>
      <c r="H48" s="53"/>
      <c r="I48" s="49"/>
      <c r="J48" s="4">
        <v>0</v>
      </c>
    </row>
    <row r="49" spans="2:10" x14ac:dyDescent="0.25">
      <c r="B49" s="148" t="s">
        <v>63</v>
      </c>
      <c r="C49" s="148"/>
      <c r="D49" s="148"/>
      <c r="E49" s="148"/>
      <c r="F49" s="148"/>
      <c r="G49" s="148"/>
      <c r="H49" s="53"/>
      <c r="I49" s="49"/>
      <c r="J49" s="4">
        <v>0</v>
      </c>
    </row>
    <row r="50" spans="2:10" x14ac:dyDescent="0.25">
      <c r="B50" s="148" t="s">
        <v>65</v>
      </c>
      <c r="C50" s="148"/>
      <c r="D50" s="148"/>
      <c r="E50" s="148"/>
      <c r="F50" s="148"/>
      <c r="G50" s="148"/>
      <c r="H50" s="53"/>
      <c r="I50" s="47"/>
      <c r="J50" s="43">
        <f>J35</f>
        <v>0</v>
      </c>
    </row>
    <row r="51" spans="2:10" x14ac:dyDescent="0.25">
      <c r="B51" s="148" t="s">
        <v>66</v>
      </c>
      <c r="C51" s="148"/>
      <c r="D51" s="148"/>
      <c r="E51" s="148"/>
      <c r="F51" s="148"/>
      <c r="G51" s="148"/>
      <c r="H51" s="53"/>
      <c r="I51" s="47"/>
      <c r="J51" s="43">
        <f>J48+J49+J50</f>
        <v>0</v>
      </c>
    </row>
    <row r="52" spans="2:10" x14ac:dyDescent="0.25">
      <c r="B52" s="149" t="s">
        <v>67</v>
      </c>
      <c r="C52" s="149"/>
      <c r="D52" s="149"/>
      <c r="E52" s="149"/>
      <c r="F52" s="149"/>
      <c r="G52" s="149"/>
      <c r="H52" s="150"/>
      <c r="I52" s="44"/>
      <c r="J52" s="45">
        <f>J47-(J48+J49+J50)</f>
        <v>95</v>
      </c>
    </row>
    <row r="53" spans="2:10" x14ac:dyDescent="0.25">
      <c r="B53" s="53" t="s">
        <v>68</v>
      </c>
      <c r="C53" s="54"/>
      <c r="D53" s="54"/>
      <c r="E53" s="54"/>
      <c r="F53" s="54"/>
      <c r="G53" s="54"/>
      <c r="H53" s="54"/>
      <c r="I53" s="54"/>
      <c r="J53" s="55"/>
    </row>
    <row r="54" spans="2:10" x14ac:dyDescent="0.25">
      <c r="B54" s="117" t="s">
        <v>21</v>
      </c>
      <c r="C54" s="117"/>
      <c r="D54" s="117"/>
      <c r="E54" s="117"/>
      <c r="F54" s="117"/>
      <c r="G54" s="117"/>
      <c r="H54" s="117"/>
      <c r="I54" s="117"/>
      <c r="J54" s="117"/>
    </row>
    <row r="55" spans="2:10" ht="15.75" x14ac:dyDescent="0.25">
      <c r="B55" s="129" t="s">
        <v>22</v>
      </c>
      <c r="C55" s="130"/>
      <c r="D55" s="130"/>
      <c r="E55" s="130"/>
      <c r="F55" s="130"/>
      <c r="G55" s="130"/>
      <c r="H55" s="130"/>
      <c r="I55" s="130"/>
      <c r="J55" s="131"/>
    </row>
    <row r="56" spans="2:10" x14ac:dyDescent="0.25">
      <c r="B56" s="63" t="s">
        <v>34</v>
      </c>
      <c r="C56" s="64"/>
      <c r="D56" s="64"/>
      <c r="E56" s="64"/>
      <c r="F56" s="64"/>
      <c r="G56" s="64"/>
      <c r="H56" s="64"/>
      <c r="I56" s="64"/>
      <c r="J56" s="65"/>
    </row>
    <row r="57" spans="2:10" ht="157.5" customHeight="1" x14ac:dyDescent="0.25">
      <c r="B57" s="126" t="s">
        <v>74</v>
      </c>
      <c r="C57" s="127"/>
      <c r="D57" s="127"/>
      <c r="E57" s="127"/>
      <c r="F57" s="127"/>
      <c r="G57" s="127"/>
      <c r="H57" s="127"/>
      <c r="I57" s="127"/>
      <c r="J57" s="128"/>
    </row>
    <row r="58" spans="2:10" hidden="1" x14ac:dyDescent="0.25">
      <c r="B58" s="122" t="s">
        <v>38</v>
      </c>
      <c r="C58" s="122"/>
      <c r="D58" s="122"/>
      <c r="E58" s="122"/>
      <c r="F58" s="122"/>
      <c r="G58" s="122"/>
      <c r="H58" s="122"/>
      <c r="I58" s="122"/>
      <c r="J58" s="122"/>
    </row>
    <row r="59" spans="2:10" hidden="1" x14ac:dyDescent="0.25">
      <c r="B59" s="24"/>
      <c r="C59" s="24"/>
      <c r="D59" s="24"/>
      <c r="E59" s="24"/>
      <c r="F59" s="24"/>
      <c r="G59" s="24"/>
      <c r="H59" s="24"/>
      <c r="I59" s="24"/>
      <c r="J59" s="5"/>
    </row>
    <row r="60" spans="2:10" hidden="1" x14ac:dyDescent="0.25">
      <c r="B60" s="24"/>
      <c r="C60" s="24"/>
      <c r="D60" s="24"/>
      <c r="E60" s="24"/>
      <c r="F60" s="24"/>
      <c r="G60" s="24"/>
      <c r="H60" s="24"/>
      <c r="I60" s="24"/>
      <c r="J60" s="5"/>
    </row>
    <row r="61" spans="2:10" hidden="1" x14ac:dyDescent="0.25">
      <c r="B61" s="24"/>
      <c r="C61" s="24"/>
      <c r="D61" s="24"/>
      <c r="E61" s="24"/>
      <c r="F61" s="24"/>
      <c r="G61" s="24"/>
      <c r="H61" s="24"/>
      <c r="I61" s="24"/>
      <c r="J61" s="5"/>
    </row>
    <row r="62" spans="2:10" hidden="1" x14ac:dyDescent="0.25">
      <c r="B62" s="24"/>
      <c r="C62" s="24"/>
      <c r="D62" s="24"/>
      <c r="E62" s="24"/>
      <c r="F62" s="24"/>
      <c r="G62" s="24"/>
      <c r="H62" s="24"/>
      <c r="I62" s="24"/>
      <c r="J62" s="5"/>
    </row>
    <row r="63" spans="2:10" hidden="1" x14ac:dyDescent="0.25">
      <c r="B63" s="24"/>
      <c r="C63" s="24"/>
      <c r="D63" s="24"/>
      <c r="E63" s="24"/>
      <c r="F63" s="24"/>
      <c r="G63" s="24"/>
      <c r="H63" s="24"/>
      <c r="I63" s="24"/>
      <c r="J63" s="5"/>
    </row>
    <row r="64" spans="2:10" hidden="1" x14ac:dyDescent="0.25">
      <c r="B64" s="24"/>
      <c r="C64" s="24"/>
      <c r="D64" s="24"/>
      <c r="E64" s="24"/>
      <c r="F64" s="24"/>
      <c r="G64" s="24"/>
      <c r="H64" s="24"/>
      <c r="I64" s="24"/>
      <c r="J64" s="5"/>
    </row>
    <row r="65" spans="2:10" ht="30" hidden="1" x14ac:dyDescent="0.25">
      <c r="B65" s="24"/>
      <c r="C65" s="24" t="s">
        <v>27</v>
      </c>
      <c r="D65" s="24" t="s">
        <v>31</v>
      </c>
      <c r="E65" s="24" t="s">
        <v>25</v>
      </c>
      <c r="F65" s="24"/>
      <c r="G65" s="24"/>
      <c r="H65" s="24"/>
      <c r="I65" s="24"/>
      <c r="J65" s="5"/>
    </row>
    <row r="66" spans="2:10" hidden="1" x14ac:dyDescent="0.25">
      <c r="B66" s="24"/>
      <c r="C66" s="24"/>
      <c r="D66" s="24"/>
      <c r="E66" s="24"/>
      <c r="F66" s="24"/>
      <c r="G66" s="24"/>
      <c r="H66" s="24"/>
      <c r="I66" s="24"/>
      <c r="J66" s="5"/>
    </row>
    <row r="67" spans="2:10" hidden="1" x14ac:dyDescent="0.25">
      <c r="B67" s="25"/>
      <c r="C67" s="24">
        <v>1</v>
      </c>
      <c r="D67" s="25">
        <v>0.1</v>
      </c>
      <c r="E67" s="24">
        <v>1</v>
      </c>
      <c r="F67" s="24"/>
      <c r="G67" s="24"/>
      <c r="H67" s="24"/>
      <c r="I67" s="24"/>
      <c r="J67" s="5"/>
    </row>
    <row r="68" spans="2:10" hidden="1" x14ac:dyDescent="0.25">
      <c r="B68" s="25"/>
      <c r="C68" s="24">
        <v>2</v>
      </c>
      <c r="D68" s="25">
        <v>0.15</v>
      </c>
      <c r="E68" s="24">
        <v>2</v>
      </c>
      <c r="F68" s="24"/>
      <c r="G68" s="24"/>
      <c r="H68" s="24"/>
      <c r="I68" s="24"/>
      <c r="J68" s="5"/>
    </row>
    <row r="69" spans="2:10" hidden="1" x14ac:dyDescent="0.25">
      <c r="B69" s="25"/>
      <c r="C69" s="24">
        <v>3</v>
      </c>
      <c r="D69" s="25">
        <v>0.2</v>
      </c>
      <c r="E69" s="24">
        <v>3</v>
      </c>
      <c r="F69" s="24"/>
      <c r="G69" s="24"/>
      <c r="H69" s="24"/>
      <c r="I69" s="24"/>
      <c r="J69" s="5"/>
    </row>
    <row r="70" spans="2:10" hidden="1" x14ac:dyDescent="0.25">
      <c r="B70" s="25"/>
      <c r="C70" s="24">
        <v>4</v>
      </c>
      <c r="D70" s="25">
        <v>0.05</v>
      </c>
      <c r="E70" s="24">
        <v>4</v>
      </c>
      <c r="F70" s="24"/>
      <c r="G70" s="24"/>
      <c r="H70" s="24"/>
      <c r="I70" s="24"/>
      <c r="J70" s="5"/>
    </row>
    <row r="71" spans="2:10" hidden="1" x14ac:dyDescent="0.25">
      <c r="B71" s="25"/>
      <c r="C71" s="24">
        <v>5</v>
      </c>
      <c r="D71" s="24"/>
      <c r="E71" s="24">
        <v>5</v>
      </c>
      <c r="F71" s="24"/>
      <c r="G71" s="24"/>
      <c r="H71" s="24"/>
      <c r="I71" s="24"/>
      <c r="J71" s="5"/>
    </row>
    <row r="72" spans="2:10" hidden="1" x14ac:dyDescent="0.25">
      <c r="B72" s="24"/>
      <c r="C72" s="24">
        <v>6</v>
      </c>
      <c r="D72" s="24"/>
      <c r="E72" s="24"/>
      <c r="F72" s="24"/>
      <c r="G72" s="24"/>
      <c r="H72" s="24"/>
      <c r="I72" s="24"/>
      <c r="J72" s="5"/>
    </row>
    <row r="73" spans="2:10" hidden="1" x14ac:dyDescent="0.25">
      <c r="B73" s="26"/>
      <c r="C73" s="26"/>
      <c r="D73" s="26"/>
      <c r="E73" s="26"/>
      <c r="F73" s="26"/>
      <c r="G73" s="6"/>
      <c r="H73" s="6"/>
      <c r="I73" s="6"/>
      <c r="J73" s="6"/>
    </row>
    <row r="74" spans="2:10" x14ac:dyDescent="0.25">
      <c r="B74" s="6"/>
      <c r="C74" s="6"/>
      <c r="D74" s="6"/>
      <c r="E74" s="6"/>
      <c r="F74" s="6"/>
      <c r="G74" s="6"/>
      <c r="H74" s="6"/>
      <c r="I74" s="6"/>
      <c r="J74" s="51" t="s">
        <v>78</v>
      </c>
    </row>
    <row r="75" spans="2:10" x14ac:dyDescent="0.25">
      <c r="B75" s="6"/>
      <c r="C75" s="6"/>
      <c r="D75" s="6"/>
      <c r="E75" s="6"/>
      <c r="F75" s="6"/>
      <c r="G75" s="6"/>
      <c r="H75" s="6"/>
      <c r="I75" s="6"/>
      <c r="J75" s="6"/>
    </row>
    <row r="76" spans="2:10" x14ac:dyDescent="0.25">
      <c r="B76" s="6"/>
      <c r="C76" s="6"/>
      <c r="D76" s="6"/>
      <c r="E76" s="6"/>
      <c r="F76" s="6"/>
      <c r="G76" s="6"/>
      <c r="H76" s="6"/>
      <c r="I76" s="6"/>
      <c r="J76" s="6"/>
    </row>
    <row r="77" spans="2:10" x14ac:dyDescent="0.25">
      <c r="B77" s="6"/>
      <c r="C77" s="6"/>
      <c r="D77" s="6"/>
      <c r="E77" s="6"/>
      <c r="F77" s="6"/>
      <c r="G77" s="6"/>
      <c r="H77" s="6"/>
      <c r="I77" s="6"/>
      <c r="J77" s="6"/>
    </row>
    <row r="78" spans="2:10" x14ac:dyDescent="0.25">
      <c r="B78" s="6"/>
      <c r="C78" s="6"/>
      <c r="D78" s="6"/>
      <c r="E78" s="6"/>
      <c r="F78" s="6"/>
      <c r="G78" s="6"/>
      <c r="H78" s="6"/>
      <c r="I78" s="6"/>
      <c r="J78" s="6"/>
    </row>
    <row r="79" spans="2:10" x14ac:dyDescent="0.25">
      <c r="B79" s="6"/>
      <c r="C79" s="6"/>
      <c r="D79" s="6"/>
      <c r="E79" s="6"/>
      <c r="F79" s="6"/>
      <c r="G79" s="6"/>
      <c r="H79" s="6"/>
      <c r="I79" s="6"/>
      <c r="J79" s="6"/>
    </row>
    <row r="80" spans="2:10" x14ac:dyDescent="0.25">
      <c r="B80" s="6"/>
      <c r="C80" s="6"/>
      <c r="D80" s="6"/>
      <c r="E80" s="6"/>
      <c r="F80" s="6"/>
      <c r="G80" s="6"/>
      <c r="H80" s="6"/>
      <c r="I80" s="6"/>
      <c r="J80" s="6"/>
    </row>
  </sheetData>
  <sheetProtection algorithmName="SHA-512" hashValue="ipGMAm9g1IOktfCLrsQUrXGMK/5lethQ1NkJGSDJqQGDAb+8rccfbEi6nFyN9/CfFf1ipvUx4dvBJH6jtRDj7g==" saltValue="MRXYS/BqCFvyDFAXIu2Y6w==" spinCount="100000" sheet="1" objects="1" scenarios="1"/>
  <mergeCells count="57">
    <mergeCell ref="B35:H35"/>
    <mergeCell ref="B58:J58"/>
    <mergeCell ref="B53:J53"/>
    <mergeCell ref="B54:J54"/>
    <mergeCell ref="B55:J55"/>
    <mergeCell ref="B56:J56"/>
    <mergeCell ref="B57:J57"/>
    <mergeCell ref="B48:H48"/>
    <mergeCell ref="B49:H49"/>
    <mergeCell ref="B50:H50"/>
    <mergeCell ref="B51:H51"/>
    <mergeCell ref="B52:H52"/>
    <mergeCell ref="B43:H43"/>
    <mergeCell ref="B44:H44"/>
    <mergeCell ref="B45:H45"/>
    <mergeCell ref="B46:E46"/>
    <mergeCell ref="G46:H46"/>
    <mergeCell ref="B47:H47"/>
    <mergeCell ref="B38:J38"/>
    <mergeCell ref="B40:H40"/>
    <mergeCell ref="B41:H41"/>
    <mergeCell ref="B42:H42"/>
    <mergeCell ref="B34:I34"/>
    <mergeCell ref="C26:I26"/>
    <mergeCell ref="C27:I27"/>
    <mergeCell ref="C28:F28"/>
    <mergeCell ref="C29:I29"/>
    <mergeCell ref="B30:I30"/>
    <mergeCell ref="B31:E31"/>
    <mergeCell ref="F31:H31"/>
    <mergeCell ref="C21:H21"/>
    <mergeCell ref="C22:I22"/>
    <mergeCell ref="C23:I23"/>
    <mergeCell ref="B32:J32"/>
    <mergeCell ref="B33:I33"/>
    <mergeCell ref="C25:H25"/>
    <mergeCell ref="B16:I16"/>
    <mergeCell ref="B17:I17"/>
    <mergeCell ref="B18:J18"/>
    <mergeCell ref="B19:I19"/>
    <mergeCell ref="C20:I20"/>
    <mergeCell ref="B36:J37"/>
    <mergeCell ref="B13:I13"/>
    <mergeCell ref="B2:D4"/>
    <mergeCell ref="E2:J4"/>
    <mergeCell ref="B5:J6"/>
    <mergeCell ref="B7:J7"/>
    <mergeCell ref="B8:C8"/>
    <mergeCell ref="D8:J8"/>
    <mergeCell ref="B9:C9"/>
    <mergeCell ref="D9:J9"/>
    <mergeCell ref="B10:J10"/>
    <mergeCell ref="B11:J11"/>
    <mergeCell ref="B12:I12"/>
    <mergeCell ref="C24:F24"/>
    <mergeCell ref="B14:I14"/>
    <mergeCell ref="B15:J15"/>
  </mergeCells>
  <conditionalFormatting sqref="J20">
    <cfRule type="cellIs" dxfId="2" priority="1" operator="greaterThan">
      <formula>15000</formula>
    </cfRule>
  </conditionalFormatting>
  <conditionalFormatting sqref="J30">
    <cfRule type="cellIs" dxfId="1" priority="2" operator="greaterThan">
      <formula>$I$31</formula>
    </cfRule>
    <cfRule type="cellIs" dxfId="0" priority="3" operator="greaterThan">
      <formula>"50% of $I$17"</formula>
    </cfRule>
  </conditionalFormatting>
  <dataValidations count="4">
    <dataValidation type="list" allowBlank="1" showInputMessage="1" showErrorMessage="1" prompt="select contingency factor" sqref="F46" xr:uid="{90593702-D65C-4041-BEA6-955B3A614362}">
      <formula1>perc1</formula1>
    </dataValidation>
    <dataValidation type="list" allowBlank="1" showInputMessage="1" showErrorMessage="1" prompt="not to exceed 6 months" sqref="G28" xr:uid="{2CDF2946-BCDF-4FF3-AE1A-087BD8DE184E}">
      <formula1>months</formula1>
    </dataValidation>
    <dataValidation type="list" allowBlank="1" showInputMessage="1" showErrorMessage="1" prompt="choose # of inspections" sqref="G24" xr:uid="{192D0F52-E190-4D72-A1DE-336C5B092251}">
      <formula1>inspections</formula1>
    </dataValidation>
    <dataValidation type="list" allowBlank="1" showInputMessage="1" prompt="Choose Contingency Reserve factor" sqref="I21" xr:uid="{2002D49C-80F4-4CE8-BE6C-752E0987DF33}">
      <formula1>perc1</formula1>
    </dataValidation>
  </dataValidations>
  <pageMargins left="0.7" right="0.7" top="0.75" bottom="0.75" header="0.3" footer="0.3"/>
  <pageSetup scale="9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87C3EBCC426E408B7EE8C2C845892C" ma:contentTypeVersion="4" ma:contentTypeDescription="Create a new document." ma:contentTypeScope="" ma:versionID="528108fb23cab00ba740e91a0ee54775">
  <xsd:schema xmlns:xsd="http://www.w3.org/2001/XMLSchema" xmlns:xs="http://www.w3.org/2001/XMLSchema" xmlns:p="http://schemas.microsoft.com/office/2006/metadata/properties" xmlns:ns2="436082ef-d884-4959-813a-e5136913b35a" targetNamespace="http://schemas.microsoft.com/office/2006/metadata/properties" ma:root="true" ma:fieldsID="249f8ebd9a0e6989322d4f386dbb7f01" ns2:_="">
    <xsd:import namespace="436082ef-d884-4959-813a-e5136913b35a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6082ef-d884-4959-813a-e5136913b35a" elementFormDefault="qualified">
    <xsd:import namespace="http://schemas.microsoft.com/office/2006/documentManagement/types"/>
    <xsd:import namespace="http://schemas.microsoft.com/office/infopath/2007/PartnerControls"/>
    <xsd:element name="Category" ma:index="4" nillable="true" ma:displayName="Category" ma:default="- Required Documents and Disclosures" ma:format="Dropdown" ma:internalName="Category" ma:readOnly="false">
      <xsd:simpleType>
        <xsd:union memberTypes="dms:Text">
          <xsd:simpleType>
            <xsd:restriction base="dms:Choice">
              <xsd:enumeration value="- Guidelines and Matrices"/>
              <xsd:enumeration value="- Required Documents and Disclosures"/>
              <xsd:enumeration value="Job Aids (Presentations, Training, Worksheets, etc.)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436082ef-d884-4959-813a-e5136913b35a">- Required Documents and Disclosures</Category>
  </documentManagement>
</p:properties>
</file>

<file path=customXml/itemProps1.xml><?xml version="1.0" encoding="utf-8"?>
<ds:datastoreItem xmlns:ds="http://schemas.openxmlformats.org/officeDocument/2006/customXml" ds:itemID="{42CAE86C-53EE-463B-AA75-366844B9E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6082ef-d884-4959-813a-e5136913b3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E9AAA5-E358-4808-BBDF-97FCF34D2F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B52923-28C5-4CAB-AC5C-E3F66E6A7F3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36082ef-d884-4959-813a-e5136913b35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PURCHASE</vt:lpstr>
      <vt:lpstr>REFINANCE</vt:lpstr>
      <vt:lpstr>inspections</vt:lpstr>
      <vt:lpstr>months</vt:lpstr>
      <vt:lpstr>perc</vt:lpstr>
      <vt:lpstr>perc1</vt:lpstr>
      <vt:lpstr>PURCHASE!Print_Area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Christine Catone</cp:lastModifiedBy>
  <cp:lastPrinted>2018-04-24T12:46:29Z</cp:lastPrinted>
  <dcterms:created xsi:type="dcterms:W3CDTF">2016-04-14T20:49:11Z</dcterms:created>
  <dcterms:modified xsi:type="dcterms:W3CDTF">2019-10-30T20:02:23Z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0x0101002987C3EBCC426E408B7EE8C2C845892C</vt:lpwstr>
  </property>
</Properties>
</file>